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9135" tabRatio="621" activeTab="0"/>
  </bookViews>
  <sheets>
    <sheet name="Orçamento" sheetId="1" r:id="rId1"/>
    <sheet name="Composições" sheetId="2" r:id="rId2"/>
    <sheet name="Resumo" sheetId="3" r:id="rId3"/>
    <sheet name="Cronograma Mensal" sheetId="4" r:id="rId4"/>
  </sheets>
  <externalReferences>
    <externalReference r:id="rId7"/>
    <externalReference r:id="rId8"/>
  </externalReferences>
  <definedNames>
    <definedName name="_xlnm._FilterDatabase" localSheetId="0" hidden="1">'Orçamento'!$A$14:$I$144</definedName>
    <definedName name="_xlnm._FilterDatabase" localSheetId="2" hidden="1">'Resumo'!$A$15:$E$28</definedName>
    <definedName name="_xlfn.IFERROR" hidden="1">#NAME?</definedName>
    <definedName name="_xlfn_IFERROR">NA()</definedName>
    <definedName name="_xlnm_Print_Area_1">'Orçamento'!$A$1:$I$136</definedName>
    <definedName name="_xlnm_Print_Area_2">#REF!</definedName>
    <definedName name="_xlnm_Print_Area_3">'Resumo'!$A$1:$E$41</definedName>
    <definedName name="_xlnm_Print_Area_4" localSheetId="3">'Cronograma Mensal'!$A$1:$F$50</definedName>
    <definedName name="_xlnm_Print_Area_4">#REF!</definedName>
    <definedName name="_xlnm_Print_Titles_1">'Orçamento'!$1:$14</definedName>
    <definedName name="_xlnm_Print_Titles_2">#REF!</definedName>
    <definedName name="_xlnm_Print_Titles_3">'Resumo'!$1:$15</definedName>
    <definedName name="_xlnm.Print_Area" localSheetId="1">'Composições'!$A$1:$G$117</definedName>
    <definedName name="_xlnm.Print_Area" localSheetId="3">'Cronograma Mensal'!$A$1:$J$57</definedName>
    <definedName name="_xlnm.Print_Area" localSheetId="0">'Orçamento'!$A$1:$I$144</definedName>
    <definedName name="_xlnm.Print_Area" localSheetId="2">'Resumo'!$A$1:$E$41</definedName>
    <definedName name="Excel_BuiltIn__FilterDatabase" localSheetId="0">'Orçamento'!#REF!</definedName>
    <definedName name="Excel_BuiltIn_Print_Area" localSheetId="0">'Orçamento'!$A$1:$I$139</definedName>
    <definedName name="SHARED_FORMULA_0_19_0_19_0" localSheetId="1">#REF!+1</definedName>
    <definedName name="SHARED_FORMULA_0_19_0_19_0">#REF!+1</definedName>
    <definedName name="SHARED_FORMULA_6_101_6_101_4" localSheetId="1">ROUND(#REF!*#REF!,2)</definedName>
    <definedName name="SHARED_FORMULA_6_101_6_101_4">ROUND(#REF!*#REF!,2)</definedName>
    <definedName name="SHARED_FORMULA_6_123_6_123_4" localSheetId="1">ROUND(#REF!*#REF!,2)</definedName>
    <definedName name="SHARED_FORMULA_6_123_6_123_4">ROUND(#REF!*#REF!,2)</definedName>
    <definedName name="SHARED_FORMULA_6_131_6_131_3" localSheetId="1">#REF!*#REF!</definedName>
    <definedName name="SHARED_FORMULA_6_131_6_131_3">#REF!*#REF!</definedName>
    <definedName name="SHARED_FORMULA_6_15_6_15_4" localSheetId="1">ROUND(#REF!*#REF!,2)</definedName>
    <definedName name="SHARED_FORMULA_6_15_6_15_4">ROUND(#REF!*#REF!,2)</definedName>
    <definedName name="SHARED_FORMULA_6_155_6_155_3" localSheetId="1">#REF!*#REF!</definedName>
    <definedName name="SHARED_FORMULA_6_155_6_155_3">#REF!*#REF!</definedName>
    <definedName name="SHARED_FORMULA_6_192_6_192_3" localSheetId="1">#REF!*#REF!</definedName>
    <definedName name="SHARED_FORMULA_6_192_6_192_3">#REF!*#REF!</definedName>
    <definedName name="SHARED_FORMULA_6_212_6_212_3" localSheetId="1">#REF!*#REF!</definedName>
    <definedName name="SHARED_FORMULA_6_212_6_212_3">#REF!*#REF!</definedName>
    <definedName name="SHARED_FORMULA_6_221_6_221_3" localSheetId="1">#REF!*#REF!</definedName>
    <definedName name="SHARED_FORMULA_6_221_6_221_3">#REF!*#REF!</definedName>
    <definedName name="SHARED_FORMULA_6_238_6_238_3" localSheetId="1">#REF!*#REF!</definedName>
    <definedName name="SHARED_FORMULA_6_238_6_238_3">#REF!*#REF!</definedName>
    <definedName name="SHARED_FORMULA_6_247_6_247_3" localSheetId="1">#REF!*#REF!</definedName>
    <definedName name="SHARED_FORMULA_6_247_6_247_3">#REF!*#REF!</definedName>
    <definedName name="SHARED_FORMULA_6_292_6_292_3" localSheetId="1">#REF!*#REF!</definedName>
    <definedName name="SHARED_FORMULA_6_292_6_292_3">#REF!*#REF!</definedName>
    <definedName name="SHARED_FORMULA_6_311_6_311_3" localSheetId="1">#REF!*#REF!</definedName>
    <definedName name="SHARED_FORMULA_6_311_6_311_3">#REF!*#REF!</definedName>
    <definedName name="SHARED_FORMULA_6_324_6_324_3" localSheetId="1">#REF!*#REF!</definedName>
    <definedName name="SHARED_FORMULA_6_324_6_324_3">#REF!*#REF!</definedName>
    <definedName name="SHARED_FORMULA_6_334_6_334_3" localSheetId="1">#REF!*#REF!</definedName>
    <definedName name="SHARED_FORMULA_6_334_6_334_3">#REF!*#REF!</definedName>
    <definedName name="SHARED_FORMULA_6_354_6_354_3" localSheetId="1">#REF!*#REF!</definedName>
    <definedName name="SHARED_FORMULA_6_354_6_354_3">#REF!*#REF!</definedName>
    <definedName name="SHARED_FORMULA_6_369_6_369_3" localSheetId="1">#REF!*#REF!</definedName>
    <definedName name="SHARED_FORMULA_6_369_6_369_3">#REF!*#REF!</definedName>
    <definedName name="SHARED_FORMULA_6_43_6_43_3" localSheetId="1">#REF!*#REF!</definedName>
    <definedName name="SHARED_FORMULA_6_43_6_43_3">#REF!*#REF!</definedName>
    <definedName name="SHARED_FORMULA_6_473_6_473_3" localSheetId="1">#REF!*#REF!</definedName>
    <definedName name="SHARED_FORMULA_6_473_6_473_3">#REF!*#REF!</definedName>
    <definedName name="SHARED_FORMULA_6_481_6_481_3" localSheetId="1">#REF!*#REF!</definedName>
    <definedName name="SHARED_FORMULA_6_481_6_481_3">#REF!*#REF!</definedName>
    <definedName name="SHARED_FORMULA_6_496_6_496_3" localSheetId="1">#REF!*#REF!</definedName>
    <definedName name="SHARED_FORMULA_6_496_6_496_3">#REF!*#REF!</definedName>
    <definedName name="SHARED_FORMULA_6_543_6_543_3" localSheetId="1">#REF!*#REF!</definedName>
    <definedName name="SHARED_FORMULA_6_543_6_543_3">#REF!*#REF!</definedName>
    <definedName name="SHARED_FORMULA_6_600_6_600_3" localSheetId="1">#REF!*#REF!</definedName>
    <definedName name="SHARED_FORMULA_6_600_6_600_3">#REF!*#REF!</definedName>
    <definedName name="SHARED_FORMULA_6_67_6_67_3" localSheetId="1">#REF!*#REF!</definedName>
    <definedName name="SHARED_FORMULA_6_67_6_67_3">#REF!*#REF!</definedName>
    <definedName name="SHARED_FORMULA_6_77_6_77_3" localSheetId="1">#REF!*#REF!</definedName>
    <definedName name="SHARED_FORMULA_6_77_6_77_3">#REF!*#REF!</definedName>
    <definedName name="SHARED_FORMULA_6_93_6_93_4" localSheetId="1">ROUND(#REF!*#REF!,2)</definedName>
    <definedName name="SHARED_FORMULA_6_93_6_93_4">ROUND(#REF!*#REF!,2)</definedName>
    <definedName name="SHARED_FORMULA_7_130_7_130_3" localSheetId="1">#REF!/#REF!*100</definedName>
    <definedName name="SHARED_FORMULA_7_130_7_130_3">#REF!/#REF!*100</definedName>
    <definedName name="SHARED_FORMULA_7_154_7_154_3" localSheetId="1">#REF!/#REF!*100</definedName>
    <definedName name="SHARED_FORMULA_7_154_7_154_3">#REF!/#REF!*100</definedName>
    <definedName name="SHARED_FORMULA_7_192_7_192_3" localSheetId="1">#REF!/#REF!*100</definedName>
    <definedName name="SHARED_FORMULA_7_192_7_192_3">#REF!/#REF!*100</definedName>
    <definedName name="SHARED_FORMULA_7_212_7_212_3" localSheetId="1">#REF!/#REF!*100</definedName>
    <definedName name="SHARED_FORMULA_7_212_7_212_3">#REF!/#REF!*100</definedName>
    <definedName name="SHARED_FORMULA_7_238_7_238_3" localSheetId="1">#REF!/#REF!*100</definedName>
    <definedName name="SHARED_FORMULA_7_238_7_238_3">#REF!/#REF!*100</definedName>
    <definedName name="SHARED_FORMULA_7_247_7_247_3" localSheetId="1">#REF!/#REF!*100</definedName>
    <definedName name="SHARED_FORMULA_7_247_7_247_3">#REF!/#REF!*100</definedName>
    <definedName name="SHARED_FORMULA_7_292_7_292_3" localSheetId="1">#REF!/#REF!*100</definedName>
    <definedName name="SHARED_FORMULA_7_292_7_292_3">#REF!/#REF!*100</definedName>
    <definedName name="SHARED_FORMULA_7_311_7_311_3" localSheetId="1">#REF!/#REF!*100</definedName>
    <definedName name="SHARED_FORMULA_7_311_7_311_3">#REF!/#REF!*100</definedName>
    <definedName name="SHARED_FORMULA_7_324_7_324_3" localSheetId="1">#REF!/#REF!*100</definedName>
    <definedName name="SHARED_FORMULA_7_324_7_324_3">#REF!/#REF!*100</definedName>
    <definedName name="SHARED_FORMULA_7_334_7_334_3" localSheetId="1">#REF!/#REF!*100</definedName>
    <definedName name="SHARED_FORMULA_7_334_7_334_3">#REF!/#REF!*100</definedName>
    <definedName name="SHARED_FORMULA_7_354_7_354_3" localSheetId="1">#REF!/#REF!*100</definedName>
    <definedName name="SHARED_FORMULA_7_354_7_354_3">#REF!/#REF!*100</definedName>
    <definedName name="SHARED_FORMULA_7_369_7_369_3" localSheetId="1">#REF!/#REF!*100</definedName>
    <definedName name="SHARED_FORMULA_7_369_7_369_3">#REF!/#REF!*100</definedName>
    <definedName name="SHARED_FORMULA_7_401_7_401_3" localSheetId="1">#REF!/#REF!*100</definedName>
    <definedName name="SHARED_FORMULA_7_401_7_401_3">#REF!/#REF!*100</definedName>
    <definedName name="SHARED_FORMULA_7_43_7_43_3" localSheetId="1">#REF!/#REF!*100</definedName>
    <definedName name="SHARED_FORMULA_7_43_7_43_3">#REF!/#REF!*100</definedName>
    <definedName name="SHARED_FORMULA_7_433_7_433_3" localSheetId="1">#REF!/#REF!*100</definedName>
    <definedName name="SHARED_FORMULA_7_433_7_433_3">#REF!/#REF!*100</definedName>
    <definedName name="SHARED_FORMULA_7_465_7_465_3" localSheetId="1">#REF!/#REF!*100</definedName>
    <definedName name="SHARED_FORMULA_7_465_7_465_3">#REF!/#REF!*100</definedName>
    <definedName name="SHARED_FORMULA_7_473_7_473_3" localSheetId="1">#REF!/#REF!*100</definedName>
    <definedName name="SHARED_FORMULA_7_473_7_473_3">#REF!/#REF!*100</definedName>
    <definedName name="SHARED_FORMULA_7_496_7_496_3" localSheetId="1">#REF!/#REF!*100</definedName>
    <definedName name="SHARED_FORMULA_7_496_7_496_3">#REF!/#REF!*100</definedName>
    <definedName name="SHARED_FORMULA_7_539_7_539_3" localSheetId="1">#REF!/#REF!*100</definedName>
    <definedName name="SHARED_FORMULA_7_539_7_539_3">#REF!/#REF!*100</definedName>
    <definedName name="SHARED_FORMULA_7_547_7_547_3" localSheetId="1">#REF!/#REF!*100</definedName>
    <definedName name="SHARED_FORMULA_7_547_7_547_3">#REF!/#REF!*100</definedName>
    <definedName name="SHARED_FORMULA_7_601_7_601_3" localSheetId="1">#REF!/#REF!*100</definedName>
    <definedName name="SHARED_FORMULA_7_601_7_601_3">#REF!/#REF!*100</definedName>
    <definedName name="SHARED_FORMULA_7_66_7_66_3" localSheetId="1">#REF!/#REF!*100</definedName>
    <definedName name="SHARED_FORMULA_7_66_7_66_3">#REF!/#REF!*100</definedName>
    <definedName name="SHARED_FORMULA_7_76_7_76_3" localSheetId="1">#REF!/#REF!*100</definedName>
    <definedName name="SHARED_FORMULA_7_76_7_76_3">#REF!/#REF!*100</definedName>
    <definedName name="SHARED_FORMULA_8_19_8_19_0" localSheetId="1">#REF!*#REF!</definedName>
    <definedName name="SHARED_FORMULA_8_19_8_19_0">#REF!*#REF!</definedName>
    <definedName name="_xlnm.Print_Titles" localSheetId="3">'Cronograma Mensal'!$A:$D</definedName>
    <definedName name="_xlnm.Print_Titles" localSheetId="0">'Orçamento'!$14:$14</definedName>
    <definedName name="_xlnm.Print_Titles" localSheetId="2">'Resumo'!$1:$15</definedName>
    <definedName name="Z_2483EC8A_7597_461B_9CFC_2FA94ACA4DFB_.wvu.FilterData" localSheetId="0" hidden="1">'Orçamento'!$A$14:$I$139</definedName>
    <definedName name="Z_29968698_A86A_456F_9240_BB3FE00129DB__wvu_FilterData" localSheetId="0">'Orçamento'!$A$14:$I$139</definedName>
    <definedName name="Z_30999B9E_2E65_4663_976F_9A54CE05102E__wvu_FilterData" localSheetId="0">'Orçamento'!$A$14:$I$139</definedName>
    <definedName name="Z_30999B9E_2E65_4663_976F_9A54CE05102E__wvu_PrintArea" localSheetId="3">'Cronograma Mensal'!$A$1:$J$56</definedName>
    <definedName name="Z_30999B9E_2E65_4663_976F_9A54CE05102E__wvu_PrintArea" localSheetId="0">'Orçamento'!$A$1:$I$144</definedName>
    <definedName name="Z_30999B9E_2E65_4663_976F_9A54CE05102E__wvu_PrintArea" localSheetId="2">'Resumo'!$A$1:$E$41</definedName>
    <definedName name="Z_30999B9E_2E65_4663_976F_9A54CE05102E__wvu_PrintTitles" localSheetId="0">'Orçamento'!$1:$14</definedName>
    <definedName name="Z_30999B9E_2E65_4663_976F_9A54CE05102E__wvu_PrintTitles" localSheetId="2">'Resumo'!$1:$15</definedName>
    <definedName name="Z_37FA8F07_9D7A_418D_BC30_0AE0C3739A19__wvu_FilterData" localSheetId="0">'Orçamento'!$A$14:$I$136</definedName>
    <definedName name="Z_37FA8F07_9D7A_418D_BC30_0AE0C3739A19__wvu_PrintArea" localSheetId="3">'Cronograma Mensal'!$A$1:$J$56</definedName>
    <definedName name="Z_37FA8F07_9D7A_418D_BC30_0AE0C3739A19__wvu_PrintArea" localSheetId="2">'Resumo'!$A$1:$E$41</definedName>
    <definedName name="Z_37FA8F07_9D7A_418D_BC30_0AE0C3739A19__wvu_PrintTitles" localSheetId="2">'Resumo'!$1:$15</definedName>
    <definedName name="Z_3B8348FD_7A00_44FD_ACF5_E6A19592872E_.wvu.Cols" localSheetId="3" hidden="1">'Cronograma Mensal'!$E:$H</definedName>
    <definedName name="Z_3B8348FD_7A00_44FD_ACF5_E6A19592872E_.wvu.Cols" localSheetId="0" hidden="1">'Orçamento'!$C:$C</definedName>
    <definedName name="Z_3B8348FD_7A00_44FD_ACF5_E6A19592872E_.wvu.FilterData" localSheetId="0" hidden="1">'Orçamento'!$A$14:$I$139</definedName>
    <definedName name="Z_3B8348FD_7A00_44FD_ACF5_E6A19592872E_.wvu.PrintArea" localSheetId="3" hidden="1">'Cronograma Mensal'!$A$1:$J$57</definedName>
    <definedName name="Z_3B8348FD_7A00_44FD_ACF5_E6A19592872E_.wvu.PrintArea" localSheetId="0" hidden="1">'Orçamento'!$A$1:$I$144</definedName>
    <definedName name="Z_3B8348FD_7A00_44FD_ACF5_E6A19592872E_.wvu.PrintArea" localSheetId="2" hidden="1">'Resumo'!$A$1:$E$41</definedName>
    <definedName name="Z_3B8348FD_7A00_44FD_ACF5_E6A19592872E_.wvu.PrintTitles" localSheetId="3" hidden="1">'Cronograma Mensal'!$A:$D</definedName>
    <definedName name="Z_3B8348FD_7A00_44FD_ACF5_E6A19592872E_.wvu.PrintTitles" localSheetId="0" hidden="1">'Orçamento'!$14:$14</definedName>
    <definedName name="Z_3B8348FD_7A00_44FD_ACF5_E6A19592872E_.wvu.PrintTitles" localSheetId="2" hidden="1">'Resumo'!$1:$15</definedName>
    <definedName name="Z_50160325_FDD6_4995_897D_2F4F0C6430EC__wvu_FilterData" localSheetId="0">'Orçamento'!$A$14:$I$136</definedName>
    <definedName name="Z_50160325_FDD6_4995_897D_2F4F0C6430EC__wvu_PrintArea" localSheetId="3">'Cronograma Mensal'!$A$1:$J$56</definedName>
    <definedName name="Z_50160325_FDD6_4995_897D_2F4F0C6430EC__wvu_PrintArea" localSheetId="0">'Orçamento'!$A$1:$I$144</definedName>
    <definedName name="Z_50160325_FDD6_4995_897D_2F4F0C6430EC__wvu_PrintArea" localSheetId="2">'Resumo'!$A$1:$E$41</definedName>
    <definedName name="Z_50160325_FDD6_4995_897D_2F4F0C6430EC__wvu_PrintTitles" localSheetId="0">'Orçamento'!$1:$14</definedName>
    <definedName name="Z_50160325_FDD6_4995_897D_2F4F0C6430EC__wvu_PrintTitles" localSheetId="2">'Resumo'!$1:$15</definedName>
    <definedName name="Z_51679F6D_52C9_495E_8CE0_A4AA589D4632__wvu_FilterData" localSheetId="0">'Orçamento'!$A$14:$I$136</definedName>
    <definedName name="Z_65A89EDC_E2EF_4E49_9370_82AFDB881213__wvu_FilterData" localSheetId="0">'Orçamento'!$A$14:$I$136</definedName>
    <definedName name="Z_8EC65F00_94CE_4AAC_901F_0F1A78C19FA2__wvu_FilterData" localSheetId="0">'Orçamento'!$A$14:$I$136</definedName>
    <definedName name="Z_B535EED3_096A_4559_AE37_6359A35C71B4_.wvu.Cols" localSheetId="3" hidden="1">'Cronograma Mensal'!$E:$H</definedName>
    <definedName name="Z_B535EED3_096A_4559_AE37_6359A35C71B4_.wvu.Cols" localSheetId="0" hidden="1">'Orçamento'!$C:$C,'Orçamento'!#REF!</definedName>
    <definedName name="Z_B535EED3_096A_4559_AE37_6359A35C71B4_.wvu.FilterData" localSheetId="0" hidden="1">'Orçamento'!$A$14:$I$139</definedName>
    <definedName name="Z_B535EED3_096A_4559_AE37_6359A35C71B4_.wvu.PrintArea" localSheetId="3" hidden="1">'Cronograma Mensal'!$A$1:$J$57</definedName>
    <definedName name="Z_B535EED3_096A_4559_AE37_6359A35C71B4_.wvu.PrintArea" localSheetId="0" hidden="1">'Orçamento'!$A$1:$I$144</definedName>
    <definedName name="Z_B535EED3_096A_4559_AE37_6359A35C71B4_.wvu.PrintArea" localSheetId="2" hidden="1">'Resumo'!$A$1:$E$41</definedName>
    <definedName name="Z_B535EED3_096A_4559_AE37_6359A35C71B4_.wvu.PrintTitles" localSheetId="3" hidden="1">'Cronograma Mensal'!$A:$D</definedName>
    <definedName name="Z_B535EED3_096A_4559_AE37_6359A35C71B4_.wvu.PrintTitles" localSheetId="0" hidden="1">'Orçamento'!$14:$14</definedName>
    <definedName name="Z_B535EED3_096A_4559_AE37_6359A35C71B4_.wvu.PrintTitles" localSheetId="2" hidden="1">'Resumo'!$1:$15</definedName>
    <definedName name="Z_CC09A366_C6A3_4857_97A0_64EABF22978D__wvu_FilterData" localSheetId="0">'Orçamento'!$A$14:$I$139</definedName>
    <definedName name="Z_CE6D2F78_279A_48FF_B90B_4CA40BF0D3DA__wvu_FilterData" localSheetId="0">'Orçamento'!$A$14:$I$139</definedName>
    <definedName name="Z_CE6D2F78_279A_48FF_B90B_4CA40BF0D3DA__wvu_PrintArea" localSheetId="3">'Cronograma Mensal'!$A$1:$J$56</definedName>
    <definedName name="Z_CE6D2F78_279A_48FF_B90B_4CA40BF0D3DA__wvu_PrintArea" localSheetId="0">'Orçamento'!$A$1:$I$144</definedName>
    <definedName name="Z_CE6D2F78_279A_48FF_B90B_4CA40BF0D3DA__wvu_PrintArea" localSheetId="2">'Resumo'!$A$1:$E$41</definedName>
    <definedName name="Z_CE6D2F78_279A_48FF_B90B_4CA40BF0D3DA__wvu_PrintTitles" localSheetId="0">'Orçamento'!$1:$14</definedName>
    <definedName name="Z_CE6D2F78_279A_48FF_B90B_4CA40BF0D3DA__wvu_PrintTitles" localSheetId="2">'Resumo'!$1:$15</definedName>
  </definedNames>
  <calcPr fullCalcOnLoad="1"/>
</workbook>
</file>

<file path=xl/sharedStrings.xml><?xml version="1.0" encoding="utf-8"?>
<sst xmlns="http://schemas.openxmlformats.org/spreadsheetml/2006/main" count="787" uniqueCount="453">
  <si>
    <t xml:space="preserve">OBRA: </t>
  </si>
  <si>
    <t xml:space="preserve">Tipo de Intervenção: </t>
  </si>
  <si>
    <t>Área de intervenção:</t>
  </si>
  <si>
    <t>m²</t>
  </si>
  <si>
    <t>Endereço :</t>
  </si>
  <si>
    <t>Investimento:</t>
  </si>
  <si>
    <t xml:space="preserve">TAB.  REF.: </t>
  </si>
  <si>
    <t>Saldo</t>
  </si>
  <si>
    <t>TOTAL</t>
  </si>
  <si>
    <t>ITEM</t>
  </si>
  <si>
    <t>Ref.</t>
  </si>
  <si>
    <t>DESCRIÇÃO DOS SERVIÇOS</t>
  </si>
  <si>
    <t>Un.</t>
  </si>
  <si>
    <t>Qtd.</t>
  </si>
  <si>
    <t xml:space="preserve">% </t>
  </si>
  <si>
    <t>%</t>
  </si>
  <si>
    <t>R$</t>
  </si>
  <si>
    <t>01.01</t>
  </si>
  <si>
    <t>01.01.01</t>
  </si>
  <si>
    <t>Composição 1</t>
  </si>
  <si>
    <t>m</t>
  </si>
  <si>
    <t>01.02</t>
  </si>
  <si>
    <t>SERVIÇOS TÉCNICOS</t>
  </si>
  <si>
    <t>01.02.01</t>
  </si>
  <si>
    <t>h</t>
  </si>
  <si>
    <t>02.01</t>
  </si>
  <si>
    <t>02.01.01</t>
  </si>
  <si>
    <t>m³</t>
  </si>
  <si>
    <t>02.01.02</t>
  </si>
  <si>
    <t>FUNDAÇÃO E ESTRUTURA</t>
  </si>
  <si>
    <t>03.01</t>
  </si>
  <si>
    <t>03.01.01</t>
  </si>
  <si>
    <t>03.01.02</t>
  </si>
  <si>
    <t>03.01.03</t>
  </si>
  <si>
    <t>03.01.04</t>
  </si>
  <si>
    <t>03.01.05</t>
  </si>
  <si>
    <t>03.01.06</t>
  </si>
  <si>
    <t>03.02</t>
  </si>
  <si>
    <t>03.02.01</t>
  </si>
  <si>
    <t>03.02.02</t>
  </si>
  <si>
    <t>03.02.03</t>
  </si>
  <si>
    <t>03.02.04</t>
  </si>
  <si>
    <t>03.03</t>
  </si>
  <si>
    <t>03.03.01</t>
  </si>
  <si>
    <t>03.03.02</t>
  </si>
  <si>
    <t>ALVENARIA E OUTROS ELEMENTOS DIVISÓRIOS</t>
  </si>
  <si>
    <t>04.01</t>
  </si>
  <si>
    <t xml:space="preserve">ALVENARIA </t>
  </si>
  <si>
    <t>04.01.01</t>
  </si>
  <si>
    <t>05.01.01</t>
  </si>
  <si>
    <t>05.02.01</t>
  </si>
  <si>
    <t>05.03.01</t>
  </si>
  <si>
    <t>05.03.02</t>
  </si>
  <si>
    <t>ELEMENTOS METÁLICOS / COMPONENTES ESPECIAIS</t>
  </si>
  <si>
    <t>06.01</t>
  </si>
  <si>
    <t>ESQUADRIAS METÁLICAS</t>
  </si>
  <si>
    <t>06.01.01</t>
  </si>
  <si>
    <t>06.01.02</t>
  </si>
  <si>
    <t>06.01.03</t>
  </si>
  <si>
    <t xml:space="preserve">OUTROS ELEMENTOS METÁLICOS </t>
  </si>
  <si>
    <t>VIDROS</t>
  </si>
  <si>
    <t>07.01</t>
  </si>
  <si>
    <t>ESTRUTURA DE COBERTURA METÁLICA</t>
  </si>
  <si>
    <t>07.01.01</t>
  </si>
  <si>
    <t>07.01.02</t>
  </si>
  <si>
    <t>07.01.03</t>
  </si>
  <si>
    <t>INSTALAÇÃO HIDRÁULICA</t>
  </si>
  <si>
    <t>08.01</t>
  </si>
  <si>
    <t>08.01.01</t>
  </si>
  <si>
    <t>08.01.02</t>
  </si>
  <si>
    <t>08.01.03</t>
  </si>
  <si>
    <t>08.01.04</t>
  </si>
  <si>
    <t>08.01.05</t>
  </si>
  <si>
    <t>08.01.06</t>
  </si>
  <si>
    <t>08.01.07</t>
  </si>
  <si>
    <t>un</t>
  </si>
  <si>
    <t>SERVIÇOS DE REDE DE ÁGUAS PLUVIAIS</t>
  </si>
  <si>
    <t>INSTALAÇÃO ELÉTRICA</t>
  </si>
  <si>
    <t>09.01</t>
  </si>
  <si>
    <t>09.01.01</t>
  </si>
  <si>
    <t>09.01.02</t>
  </si>
  <si>
    <t>10.01</t>
  </si>
  <si>
    <t>10.01.01</t>
  </si>
  <si>
    <t xml:space="preserve">REVESTIMENTO </t>
  </si>
  <si>
    <t>11.01</t>
  </si>
  <si>
    <t>11.01.01</t>
  </si>
  <si>
    <t>PISOS / SOLEIRAS / RODAPÉS / PEITORIS / ESCADAS</t>
  </si>
  <si>
    <t>12.01</t>
  </si>
  <si>
    <t>12.01.01</t>
  </si>
  <si>
    <t>12.01.02</t>
  </si>
  <si>
    <t>REVESTIMENTO DE PISOS</t>
  </si>
  <si>
    <t>12.03.01</t>
  </si>
  <si>
    <t>PINTURAS</t>
  </si>
  <si>
    <t>SERVIÇOS COMPLEMENTARES</t>
  </si>
  <si>
    <t>LIMPEZA FINAL DE OBRA</t>
  </si>
  <si>
    <t>TAB.  REF.:</t>
  </si>
  <si>
    <t>Item</t>
  </si>
  <si>
    <t>Descrição</t>
  </si>
  <si>
    <t>Peso</t>
  </si>
  <si>
    <t>Valor do Serviço</t>
  </si>
  <si>
    <t>Sub-Total</t>
  </si>
  <si>
    <t>Total Geral</t>
  </si>
  <si>
    <t xml:space="preserve">Endereço : </t>
  </si>
  <si>
    <t>UN</t>
  </si>
  <si>
    <t>Código</t>
  </si>
  <si>
    <t>Unidade</t>
  </si>
  <si>
    <t>Preço</t>
  </si>
  <si>
    <t>H</t>
  </si>
  <si>
    <t>KG</t>
  </si>
  <si>
    <t>01.02.02</t>
  </si>
  <si>
    <t>01.02.03</t>
  </si>
  <si>
    <t>01.02.04</t>
  </si>
  <si>
    <t>01.02.05</t>
  </si>
  <si>
    <t>01.02.06</t>
  </si>
  <si>
    <t>COBERTURA E IMPERMEABILIZAÇÃO</t>
  </si>
  <si>
    <t>10.01.02</t>
  </si>
  <si>
    <t>REVESTIMENTOS ESPECIAIS</t>
  </si>
  <si>
    <t>ELEVADOR</t>
  </si>
  <si>
    <t>ESTRUTURA PRÉ-MOLDADA</t>
  </si>
  <si>
    <t>12.02.01</t>
  </si>
  <si>
    <t>M2</t>
  </si>
  <si>
    <t>M3</t>
  </si>
  <si>
    <t>09.01.030</t>
  </si>
  <si>
    <t>GUINDASTE HIDRÁULICO AUTOPROPELIDO, COM LANÇA TELESCÓPICA 40 M, CAPACIDADE MÁXIMA 60 T, POTÊNCIA 260 KW - CHP DIURNO. AF_03/2016</t>
  </si>
  <si>
    <t>DESEMPENADEIRA DE CONCRETO, PESO DE 75KG, 4 PÁS, MOTOR A GASOLINA, POTÊNCIA 5,5 HP - CHP DIURNO. AF_09/2016</t>
  </si>
  <si>
    <t>74106/1</t>
  </si>
  <si>
    <t>AJUDANTE DE ESTRUTURA METÁLICA COM ENCARGOS COMPLEMENTARES</t>
  </si>
  <si>
    <t>AUXILIAR DE ELETRICISTA COM ENCARGOS COMPLEMENTARES</t>
  </si>
  <si>
    <t>AUXILIAR DE ENCANADOR OU BOMBEIRO HIDRÁULICO COM ENCARGOS COMPLEMENTARES</t>
  </si>
  <si>
    <t>AUXILIAR DE SERRALHEIRO COM ENCARGOS COMPLEMENTARES</t>
  </si>
  <si>
    <t>CARPINTEIRO DE FORMAS COM ENCARGOS COMPLEMENTARES</t>
  </si>
  <si>
    <t>ELETRICISTA COM ENCARGOS COMPLEMENTARES</t>
  </si>
  <si>
    <t>ENCANADOR OU BOMBEIRO HIDRÁULICO COM ENCARGOS COMPLEMENTARES</t>
  </si>
  <si>
    <t>MONTADOR DE ESTRUTURA METÁLICA COM ENCARGOS COMPLEMENTARES</t>
  </si>
  <si>
    <t>PEDREIRO COM ENCARGOS COMPLEMENTARES</t>
  </si>
  <si>
    <t>SERRALHEIRO COM ENCARGOS COMPLEMENTARES</t>
  </si>
  <si>
    <t>SERVENTE COM ENCARGOS COMPLEMENTARES</t>
  </si>
  <si>
    <t>ENGENHEIRO CIVIL DE OBRA JUNIOR COM ENCARGOS COMPLEMENTARES</t>
  </si>
  <si>
    <t>ENGENHEIRO CIVIL DE OBRA PLENO COM ENCARGOS COMPLEMENTARES</t>
  </si>
  <si>
    <t>MESTRE DE OBRAS COM ENCARGOS COMPLEMENTARES</t>
  </si>
  <si>
    <t>Custo Total</t>
  </si>
  <si>
    <t>tx</t>
  </si>
  <si>
    <t>cj</t>
  </si>
  <si>
    <t>unxmês</t>
  </si>
  <si>
    <t>02.02.120</t>
  </si>
  <si>
    <t>02.02.130</t>
  </si>
  <si>
    <t>02.02.140</t>
  </si>
  <si>
    <t>02.03.120</t>
  </si>
  <si>
    <t>m²xmês</t>
  </si>
  <si>
    <t>03.04</t>
  </si>
  <si>
    <t>kg</t>
  </si>
  <si>
    <t>05.08.140</t>
  </si>
  <si>
    <t>m³xkm</t>
  </si>
  <si>
    <t>06.11.040</t>
  </si>
  <si>
    <t>07.02.020</t>
  </si>
  <si>
    <t>09.01.020</t>
  </si>
  <si>
    <t>10.01.040</t>
  </si>
  <si>
    <t>10.02.020</t>
  </si>
  <si>
    <t>11.01.130</t>
  </si>
  <si>
    <t>11.01.320</t>
  </si>
  <si>
    <t>11.01.510</t>
  </si>
  <si>
    <t>11.16.080</t>
  </si>
  <si>
    <t>11.18.060</t>
  </si>
  <si>
    <t>FUNDAÇÃO PROFUNDA</t>
  </si>
  <si>
    <t>12.12.010</t>
  </si>
  <si>
    <t>12.12.060</t>
  </si>
  <si>
    <t>15.03.030</t>
  </si>
  <si>
    <t>16.12.060</t>
  </si>
  <si>
    <t>16.12.200</t>
  </si>
  <si>
    <t>17.01.020</t>
  </si>
  <si>
    <t>17.12.060</t>
  </si>
  <si>
    <t>17.20.050</t>
  </si>
  <si>
    <t>19.01.020</t>
  </si>
  <si>
    <t>19.01.430</t>
  </si>
  <si>
    <t>21.03.151</t>
  </si>
  <si>
    <t>24.08.020</t>
  </si>
  <si>
    <t>25.01.450</t>
  </si>
  <si>
    <t>26.01.170</t>
  </si>
  <si>
    <t>30.04.030</t>
  </si>
  <si>
    <t>32.06.231</t>
  </si>
  <si>
    <t>32.17.030</t>
  </si>
  <si>
    <t>32.17.050</t>
  </si>
  <si>
    <t>37.01.080</t>
  </si>
  <si>
    <t>37.03.220</t>
  </si>
  <si>
    <t>37.13.840</t>
  </si>
  <si>
    <t>37.13.850</t>
  </si>
  <si>
    <t>37.17.080</t>
  </si>
  <si>
    <t>37.25.110</t>
  </si>
  <si>
    <t>38.01.060</t>
  </si>
  <si>
    <t>38.01.100</t>
  </si>
  <si>
    <t>38.01.120</t>
  </si>
  <si>
    <t>39.02.016</t>
  </si>
  <si>
    <t>39.26.030</t>
  </si>
  <si>
    <t>39.26.040</t>
  </si>
  <si>
    <t>39.26.100</t>
  </si>
  <si>
    <t>40.04.450</t>
  </si>
  <si>
    <t>40.04.460</t>
  </si>
  <si>
    <t>40.06.040</t>
  </si>
  <si>
    <t>40.06.120</t>
  </si>
  <si>
    <t>46.05.020</t>
  </si>
  <si>
    <t>46.05.040</t>
  </si>
  <si>
    <t>49.06.160</t>
  </si>
  <si>
    <t>55.01.020</t>
  </si>
  <si>
    <t>61.01.670</t>
  </si>
  <si>
    <t>68.01.600</t>
  </si>
  <si>
    <t>Invest./Área:</t>
  </si>
  <si>
    <t>FDE / SIURB / SINAPI / CPOS</t>
  </si>
  <si>
    <t>33.07.102</t>
  </si>
  <si>
    <t>01.17.061</t>
  </si>
  <si>
    <t>01.17.081</t>
  </si>
  <si>
    <t>01.17.121</t>
  </si>
  <si>
    <t>ADMINISTRAÇÃO LOCAL E INSTALAÇÕES DE CANTEIRO</t>
  </si>
  <si>
    <t>ADMINISTRAÇÃO LOCAL</t>
  </si>
  <si>
    <t>INSTALAÇÕES DE CANTEIRO</t>
  </si>
  <si>
    <t>01.03</t>
  </si>
  <si>
    <t>01.03.01</t>
  </si>
  <si>
    <t>01.03.02</t>
  </si>
  <si>
    <t>01.03.03</t>
  </si>
  <si>
    <t>01.03.04</t>
  </si>
  <si>
    <t>01.03.05</t>
  </si>
  <si>
    <t>01.03.06</t>
  </si>
  <si>
    <t>Descrição dos Serviços</t>
  </si>
  <si>
    <t xml:space="preserve">TOTAL  GERAL </t>
  </si>
  <si>
    <t>DEMONSTRATIVO DE COMPOSIÇÃO</t>
  </si>
  <si>
    <t>Global</t>
  </si>
  <si>
    <t>Prazo total da obra (meses)</t>
  </si>
  <si>
    <t>Referência / Descrição</t>
  </si>
  <si>
    <t>Unid.</t>
  </si>
  <si>
    <t>Quant.</t>
  </si>
  <si>
    <t>Valor unit.</t>
  </si>
  <si>
    <t>Valor Total</t>
  </si>
  <si>
    <t xml:space="preserve">Custo un. </t>
  </si>
  <si>
    <t>02.05.212</t>
  </si>
  <si>
    <t>16.33.052</t>
  </si>
  <si>
    <t>41.11.721</t>
  </si>
  <si>
    <t>41.31.064</t>
  </si>
  <si>
    <t>41.13.102</t>
  </si>
  <si>
    <t>Foi considerado arredondamento de duas casas decimais para Quantidade; Custo Unitário; BDI; Custo Total. Para os cálculos utilizamos arredondamento de duas casas decimais após a vírgula. As empresas Proponentes devem seguir a mesma regra para o preenchimento da planilha.</t>
  </si>
  <si>
    <t>01.03.002</t>
  </si>
  <si>
    <t xml:space="preserve">FDE-Jul/19 </t>
  </si>
  <si>
    <t>01.04</t>
  </si>
  <si>
    <t>01.04.01</t>
  </si>
  <si>
    <t>Composição 2</t>
  </si>
  <si>
    <t>Ligação Provisória De Água Para Obra E Instalação Sanitária Provisória, Pequenas Obras - Inst. Mínima</t>
  </si>
  <si>
    <t>Coeficiente</t>
  </si>
  <si>
    <t>Sub Total</t>
  </si>
  <si>
    <t>Mão Obra:</t>
  </si>
  <si>
    <t>Materiais:</t>
  </si>
  <si>
    <t>TOTAL:</t>
  </si>
  <si>
    <t xml:space="preserve">Instalação / Ligação Provisória Elétrica Baixa Tensão P/ Canteiro De Obra, M3 Chave 100A, Carga 3Kwh, 20Cv Excl Forn. Medidor. </t>
  </si>
  <si>
    <t>Composição 3</t>
  </si>
  <si>
    <t xml:space="preserve">UN    </t>
  </si>
  <si>
    <t xml:space="preserve">M     </t>
  </si>
  <si>
    <t xml:space="preserve">KG    </t>
  </si>
  <si>
    <t>SINAPII</t>
  </si>
  <si>
    <t>MOVIMENTAÇÃO DE TERRA</t>
  </si>
  <si>
    <t>BLOCOS E BALDRAMES</t>
  </si>
  <si>
    <t>03.04.01</t>
  </si>
  <si>
    <t>03.04.02</t>
  </si>
  <si>
    <t>03.04.03</t>
  </si>
  <si>
    <t>03.04.04</t>
  </si>
  <si>
    <t>03.04.05</t>
  </si>
  <si>
    <t>03.04.06</t>
  </si>
  <si>
    <t>03.04.07</t>
  </si>
  <si>
    <t>Composição 4</t>
  </si>
  <si>
    <t>Composição 5</t>
  </si>
  <si>
    <t>Composição 6</t>
  </si>
  <si>
    <t>06.01.04</t>
  </si>
  <si>
    <t>Cotação</t>
  </si>
  <si>
    <t>m2</t>
  </si>
  <si>
    <t>CPOS-176</t>
  </si>
  <si>
    <t>Sinapi-Ago/19</t>
  </si>
  <si>
    <t>Siurb (Edif)-Jan/19</t>
  </si>
  <si>
    <t xml:space="preserve">ABRACADEIRA EM ACO PARA AMARRACAO DE ELETRODUTOS, TIPO D, COM 1/2" E PARAFUSO DE FIXACAO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</si>
  <si>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AREIA MEDIA - POSTO JAZIDA/FORNECEDOR (RETIRADO NA JAZIDA, SEM TRANSPORTE)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</si>
  <si>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BLOCO ESTRUTURAL CERAMICO 19 X 19 X 39 CM, 6,0 MPA (NBR 15270)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</si>
  <si>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CABO DE COBRE, FLEXIVEL, CLASSE 4 OU 5, ISOLACAO EM PVC/A, ANTICHAMA BWF-B, 1 CONDUTOR, 450/750 V, SECAO NOMINAL 16 MM2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</si>
  <si>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CAIXA D'AGUA EM POLIETILENO 1000 LITROS, COM TAMPA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</si>
  <si>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CHAVE BLINDADA TRIPOLAR PARA MOTORES, DO TIPO FACA, COM PORTA FUSIVEL DO TIPO CARTUCHO, CORRENTE NOMINAL DE 100 A, TENSAO NOMINAL DE 250 V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</si>
  <si>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CIMENTO PORTLAND COMPOSTO CP II-32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</si>
  <si>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CURVA 90 GRAUS, LONGA, DE PVC RIGIDO ROSCAVEL, DE 1 1/2", PARA ELETRODUTO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</si>
  <si>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ELETRODUTO DE PVC RIGIDO ROSCAVEL DE 1/2 ", SEM LUVA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</si>
  <si>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ELETRODUTO FLEXIVEL, EM ACO, TIPO CONDUITE, DIAMETRO DE 1 1/2"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</si>
  <si>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FUSIVEL DIAZED 20 A TAMANHO DII, CAPACIDADE DE INTERRUPCAO DE 50 KA EM VCA E 8 KA EM VCC, TENSAO NOMIMNAL DE 500 V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</si>
  <si>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HIDROMETRO UNIJATO, VAZAO MAXIMA DE 3,0 M3/H, DE 1/2"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</si>
  <si>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ISOLADOR DE PORCELANA, TIPO PINO MONOCORPO, PARA TENSAO DE *15* KV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</si>
  <si>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PREGO DE ACO POLIDO COM CABECA 15 X 18 (1 1/2 X 13)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</si>
  <si>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SARRAFO DE MADEIRA NAO APARELHADA 2,5 X 5 CM (1 X 2 ") PINUS, MISTA OU EQUIVALENTE DA REGIAO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</si>
  <si>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TABUA DE MADEIRA NAO APARELHADA *2,5 X 30 CM (1 X 12 ") PINUS, MISTA OU EQUIVALENTE DA REGIAO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</si>
  <si>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TUBO ACO GALVANIZADO COM COSTURA, CLASSE LEVE, DN 20 MM ( 3/4"),  E = 2,25 MM,  *1,3* KG/M (NBR 5580)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</si>
  <si>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TUBO ACO GALVANIZADO COM COSTURA, CLASSE MEDIA, DN 2.1/2", E = *3,65* MM, PESO *6,51* KG/M (NBR 5580)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</si>
  <si>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VIGA DE MADEIRA NAO APARELHADA 8 X 16 CM, MACARANDUBA, ANGELIM OU EQUIVALENTE DA REGIAO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</si>
  <si>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Distribuído</t>
  </si>
  <si>
    <t xml:space="preserve"> </t>
  </si>
  <si>
    <t>Topografo Com Encargos Complementares</t>
  </si>
  <si>
    <t>Serviços Técnicos Especializados Para Acompanhamento De Execução De Fundações Profundas E Estruturas De Contenção</t>
  </si>
  <si>
    <t>m3</t>
  </si>
  <si>
    <t>Corte Com Retirada Por Caminhao Nos Primeiros 100 M</t>
  </si>
  <si>
    <t>Retroescavadeira Sobre Rodas Com Carregadeira, Tração 4X4, Potência Líq. 88 Hp, Caçamba Carreg. Cap. Mín. 1 M3, Caçamba Retro Cap. 0,26 M3, Peso Operacional Mín. 6.674 Kg, Profundidade Escavação Máx. 4,37 M - Chp Diurno. Af_06/2014</t>
  </si>
  <si>
    <t>chp</t>
  </si>
  <si>
    <t>Arrasamento Mecanico De Estaca De Concreto Armado, Diametros De Até 40 Cm. Af_11/2016</t>
  </si>
  <si>
    <t>Caixilho Em Alumínio Para Pele De Vidro, Tipo Fachada</t>
  </si>
  <si>
    <t>Película De Controle Solar Refletiva Na Cor Prata, Para Aplicação Em Vidros</t>
  </si>
  <si>
    <t>Revestimento Em Placas De Alumínio Composto "Acm", Espessura De 4 Mm E Acabamento Em Pvdf</t>
  </si>
  <si>
    <t>12.01.03</t>
  </si>
  <si>
    <t>Disposição De Solo Na Cava De Carapicuíba Classificado Como Grupo 1 E 2 Do Parecer Técnico 004/11/Cetesb</t>
  </si>
  <si>
    <t>Siurb (Infra)-Jan/19</t>
  </si>
  <si>
    <t>02.01.03</t>
  </si>
  <si>
    <t>Mão de Obra:</t>
  </si>
  <si>
    <t>Material:</t>
  </si>
  <si>
    <t>UNID.</t>
  </si>
  <si>
    <t>46100</t>
  </si>
  <si>
    <t>Administração Local</t>
  </si>
  <si>
    <t>Transporte De Entulho, Para Distâncias Superiores Ao 20° Km</t>
  </si>
  <si>
    <t>ESCADA ROLANTE</t>
  </si>
  <si>
    <t>TOTAL GERAL SEM BDI</t>
  </si>
  <si>
    <t>TOTAL GERAL COM BDI</t>
  </si>
  <si>
    <t>PASSARELA METÁLICA</t>
  </si>
  <si>
    <t>LAJE STEEL DECK</t>
  </si>
  <si>
    <t>PAINEL METÁLICO PARA LAJE STEEL DECK</t>
  </si>
  <si>
    <t>TELA TELCON Q 138 (PAINEL)</t>
  </si>
  <si>
    <t>SINAPI</t>
  </si>
  <si>
    <t>CONCRETO USINADO, FCK = 30 MPA - PARA BOMBEAMENTO</t>
  </si>
  <si>
    <t>LANÇAMENTO E ADENSAMENTO DE CONCRETO OU MASSA POR BOMBEAMENTO</t>
  </si>
  <si>
    <t>FECHAMENTO EM STEEL FRAME</t>
  </si>
  <si>
    <t>STEEL FRAME M90 - 0,80 - FRAMECAD</t>
  </si>
  <si>
    <t>PARAFUSO STEEL FRAME PB - 4,8X19 MM PHILIPS</t>
  </si>
  <si>
    <t>CT</t>
  </si>
  <si>
    <t>CHUMBADOR PARABOLT 3/8"</t>
  </si>
  <si>
    <t>MANTA ASFÁLTICA ADESIVA - 10 CM X 10 M</t>
  </si>
  <si>
    <t>RL</t>
  </si>
  <si>
    <t>PLACA CIMENTÍCIA 8 MM - 1,20X2,40 M</t>
  </si>
  <si>
    <t>OSB HOME PLUS 11 MM - LP - 1,20X2,40 M</t>
  </si>
  <si>
    <t>PARAFUSO CIMENTÍCIA PB - C/ABAS 4,2 X 32 MM - P/ STEEL FRAME</t>
  </si>
  <si>
    <t>FLEXIL - STO</t>
  </si>
  <si>
    <t>BD</t>
  </si>
  <si>
    <t>CIMENTO CP II</t>
  </si>
  <si>
    <t>SC</t>
  </si>
  <si>
    <t>FITA TELADA CIMENTÍCIA STO 24 CM - RL 45,70 M</t>
  </si>
  <si>
    <t>MEMBRANA BARREIRA DE VAPOR - RL 30 X 0,9 M</t>
  </si>
  <si>
    <t>FITA ADESIVA PARA MEMBRANA DE VAPOR - 50 M</t>
  </si>
  <si>
    <t>PLACA ST 13 - 1,80 M</t>
  </si>
  <si>
    <t>PARAFUSO DRYWALL 25 - BROCA - GN</t>
  </si>
  <si>
    <t>MASSA DRYWALL 30 KG</t>
  </si>
  <si>
    <t>FITA PARA JUNTA DRYWALL - 150 M</t>
  </si>
  <si>
    <t>ESCADA ROLANTE 30 M/MIN E ACABAMENTO EM AÇO INÓX ESCOVADO</t>
  </si>
  <si>
    <t>ESCADA ROLANTE 30 M/MIN E ACABAMENTO EM AÇO INÓX ESCOVADO - INCLUSO MONTAGEM E INSTALAÇÃO</t>
  </si>
  <si>
    <t>DEMOLIÇÕES E RETIRADAS</t>
  </si>
  <si>
    <t>MOVIMENTO DE TERRA</t>
  </si>
  <si>
    <t>ESTRUTURA DE CONCRETO</t>
  </si>
  <si>
    <t>02.01.04</t>
  </si>
  <si>
    <t>02.01.05</t>
  </si>
  <si>
    <t>02.01.06</t>
  </si>
  <si>
    <t>02.01.07</t>
  </si>
  <si>
    <t>ESTRUTURA METÁLICA</t>
  </si>
  <si>
    <t>AVENIDA FERES NACIF CHALUPPE S/Nº, PRAÇA CARLOS DE CASTRO - CENTRO - ITAPEVI / SP</t>
  </si>
  <si>
    <t>VALOR TOTAL (COM BDI)</t>
  </si>
  <si>
    <t>VALOR TOTAL (SEM BDI)</t>
  </si>
  <si>
    <t>Projeto Executivo De Fundação Em Formato A0</t>
  </si>
  <si>
    <t>05.01</t>
  </si>
  <si>
    <t>05.02</t>
  </si>
  <si>
    <t>05.03</t>
  </si>
  <si>
    <t>12.02</t>
  </si>
  <si>
    <t>12.03</t>
  </si>
  <si>
    <t>10.01.03</t>
  </si>
  <si>
    <t>10.01.04</t>
  </si>
  <si>
    <t>10.01.05</t>
  </si>
  <si>
    <t>10.01.06</t>
  </si>
  <si>
    <t>08.01.08</t>
  </si>
  <si>
    <t>08.01.09</t>
  </si>
  <si>
    <t>08.01.10</t>
  </si>
  <si>
    <t>08.01.11</t>
  </si>
  <si>
    <t>08.01.12</t>
  </si>
  <si>
    <t>08.01.13</t>
  </si>
  <si>
    <t>08.01.14</t>
  </si>
  <si>
    <t>08.01.15</t>
  </si>
  <si>
    <t>08.01.16</t>
  </si>
  <si>
    <t>08.01.17</t>
  </si>
  <si>
    <t>08.01.18</t>
  </si>
  <si>
    <t>08.01.19</t>
  </si>
  <si>
    <t>08.01.20</t>
  </si>
  <si>
    <t>08.01.21</t>
  </si>
  <si>
    <t>CONSTRUÇÃO DA PASSARELA DE ACESSO A PRAÇA CARLOS DE CASTRO</t>
  </si>
  <si>
    <t>Projeto Executivo De Estrutura Em Formato A0</t>
  </si>
  <si>
    <t>Projeto Executivo De Instalações Hidráulicas Em Formato A0</t>
  </si>
  <si>
    <t>Projeto Executivo De Instalações Elétricas Em Formato A0</t>
  </si>
  <si>
    <t>Tapume Fixo Para Fechamento De Áreas, Com Portão</t>
  </si>
  <si>
    <t>Locação De Container Tipo Alojamento - Área Mínima De 13,80 M²</t>
  </si>
  <si>
    <t>Locação De Container Tipo Escritório Com 1 Vaso Sanitário, 1 Lavatório E 1 Ponto Para Chuveiro - Área Mínima De 13,80 M²</t>
  </si>
  <si>
    <t>Locação De Container Tipo Sanitário Com 2 Vasos Sanitários, 2 Lavatórios, 2 Mictórios E 4 Pontos Para Chuveiro - Área Mínima De 13,80 M²</t>
  </si>
  <si>
    <t>Demolição De Pavimento Intertravado, De Forma Manual, Com Reaproveitamento. Af_12/2017</t>
  </si>
  <si>
    <t>Escavação Mecanizada De Valas Ou Cavas Com Profundidade De Até 2 M</t>
  </si>
  <si>
    <t>Apiloamento Do Fundo De Valas, Para Simples Regularização</t>
  </si>
  <si>
    <t>Lastro De Concreto Magro, Aplicado Em Blocos De Coroamento Ou Sapatas, Espessura De 5 Cm. Af_08/2017</t>
  </si>
  <si>
    <t>Reaterro Manual Apiloado Sem Controle De Compactação</t>
  </si>
  <si>
    <t>Estaca Tipo Hélice Contínua, Diâmetro De 40 Cm Em Solo</t>
  </si>
  <si>
    <t>Taxa De Mobilização E Desmobilização De Equipamentos Para Execução De Estaca Tipo Hélice Contínua Em Solo</t>
  </si>
  <si>
    <t>Armadura Em Barra De Aço Ca-50 (A Ou B) Fyk = 500 Mpa</t>
  </si>
  <si>
    <t>Concreto Usinado, Fck = 20 Mpa - Para Bombeamento Em Estaca Hélice Contínua</t>
  </si>
  <si>
    <t>Forma Em Madeira Comum Para Fundação</t>
  </si>
  <si>
    <t>Concreto Usinado, Fck = 25 Mpa</t>
  </si>
  <si>
    <t>Impermeabilizacao De Estruturas Enterradas, Com Tinta Asfaltica, Duas Demaos.</t>
  </si>
  <si>
    <t>Fornecimento E Montagem De Estrutura Em Aço Astm-A36, Sem Pintura</t>
  </si>
  <si>
    <t>Laje Steel Deck</t>
  </si>
  <si>
    <t>Forma Em Madeira Comum Para Estrutura</t>
  </si>
  <si>
    <t>Lona Plástica</t>
  </si>
  <si>
    <t>Armadura Em Tela Soldada De Aço</t>
  </si>
  <si>
    <t>Impermeabilização Em Argamassa Polimérica Para Umidade E Água De Percolação</t>
  </si>
  <si>
    <t>Impermeabilização Com Cimento Cristalizante Para Umidade E Água De Percolação</t>
  </si>
  <si>
    <t>Fechamento Em Steel Frame</t>
  </si>
  <si>
    <t>Corrimão Duplo Em Tubo De Aço Inoxidável Escovado, Com Diâmetro De 1 1/2´ E Montantes Com Diâmetro De 2´</t>
  </si>
  <si>
    <t>Vidro Liso Laminado Incolor De 10 Mm</t>
  </si>
  <si>
    <t>Telhamento Em Chapa De Aço Pré-Pintada Com Epóxi E Poliéster, Perfil Trapezoidal, Com Espessura De 0,50 Mm E Altura De 40 Mm</t>
  </si>
  <si>
    <t>Cumeeira Em Chapa De Aço Pré-Pintada Com Epóxi E Poliéster, Perfil Trapezoidal, Com Espessura De 0,50 Mm</t>
  </si>
  <si>
    <t>Calha, Rufo, Afins Em Chapa Galvanizada Nº 24 - Corte 0,50 M</t>
  </si>
  <si>
    <t>Tubo Pvc Rígido, Tipo Coletor Esgoto, Junta Elástica, Dn= 100 Mm, Inclusive Conexões</t>
  </si>
  <si>
    <t>Tubo Pvc Rígido, Tipo Coletor Esgoto, Junta Elástica, Dn= 150 Mm, Inclusive Conexões</t>
  </si>
  <si>
    <t>Grelha Quadriculada Em Ferro Fundido Para Caixas E Canaletas</t>
  </si>
  <si>
    <t>Disjuntor Em Caixa Moldada Tripolar, Térmico E Magnético Fixos, Tensão De Isolamento 415/690V, De 175A A 250A</t>
  </si>
  <si>
    <t>Mini-Disjuntor Termomagnético, Bipolar 220/380 V, Corrente De 10 A Até 32 A</t>
  </si>
  <si>
    <t>Mini-Disjuntor Termomagnético, Bipolar 220/380 V, Corrente De 40 A Até 50 A</t>
  </si>
  <si>
    <t>Cabo De Cobre De 2,5 Mm², Isolamento 750 V - Isolação Em Pvc 70°C</t>
  </si>
  <si>
    <t>Cabo De Cobre Flexível De 4 Mm², Isolamento 0,6/1 Kv -  Isolação Hepr 90°C - Baixa Emissão De Fumaça E Gases</t>
  </si>
  <si>
    <t>Cabo De Cobre Flexível De 6 Mm², Isolamento 0,6/1 Kv - Isolação Hepr 90°C - Baixa Emissão De Fumaça E Gases</t>
  </si>
  <si>
    <t>Cabo De Cobre Flexível De 70 Mm², Isolamento 0,6/1 Kv - Isolação Hepr 90°C - Baixa Emissão De Fumaça E Gases</t>
  </si>
  <si>
    <t>Eletroduto De Pvc Rígido Roscável De 1´ - Com Acessórios</t>
  </si>
  <si>
    <t>Eletroduto De Pvc Rígido Roscável De 1 1/2´ - Com Acessórios</t>
  </si>
  <si>
    <t>Eletroduto De Pvc Rígido Roscável De 2´ - Com Acessórios</t>
  </si>
  <si>
    <t>Quadro De Distribuição Universal De Embutir, Para Disjuntores 34 Din / 24 Bolt-On - 150 A - Sem Componentes</t>
  </si>
  <si>
    <t>Quadro Telebrás De Embutir De 400 X 400 X 120 Mm</t>
  </si>
  <si>
    <t>Dispositivo Diferencial Residual De 40 A X 30 Ma - 4 Polos</t>
  </si>
  <si>
    <t>Tomada 2P+T De 10 A - 250 V, Completa</t>
  </si>
  <si>
    <t>Tomada 2P+T De 20 A - 250 V, Completa</t>
  </si>
  <si>
    <t>Luminária Led Quadrada De Sobrepor Com Refletor E Aletas Em Alumínio De Alto Brilho, 4000 K, Fluxo Luminoso De 3211 A 3930 Lm, Potência De 31 A 37 W</t>
  </si>
  <si>
    <t>Luminária Blindada Tipo Arandela De 45º E 90º, Para Lâmpada Led</t>
  </si>
  <si>
    <t>Luminária Led Retangular Para Poste De 6250 Até 6674 Lm, Eficiência Mínima 113 Lm/W</t>
  </si>
  <si>
    <t>Poste De Concreto Circular, 200 Kg, H = 7,00 M</t>
  </si>
  <si>
    <t>Condulete Metálico De 3/4´</t>
  </si>
  <si>
    <t>Condulete Metálico De 2´</t>
  </si>
  <si>
    <t>Andaime Tubular Fachadeiro Com Piso Metálico E Sapatas Ajustáveis</t>
  </si>
  <si>
    <t>Piso Em Alta Resistência Moldado No Local 12 Mm</t>
  </si>
  <si>
    <t>Friso Para Junta De Dilatação Em Revestimento De Granito Lavado Tipo Fulget</t>
  </si>
  <si>
    <t>Contrapiso Em Argamassa Traço 1:4 (Cimento E Areia), Preparo Mecânico Com Betoneira 400 L, Aplicado Em Áreas Secas Sobre Laje, Aderido, Espessura 2Cm. Af_06/2014</t>
  </si>
  <si>
    <t>Degrau E Espelho Em Granito Jateado, Espessura De 2 Cm, Assente Com Massa</t>
  </si>
  <si>
    <t>Piso Em Ladrilho Hidráulico Podotátil Várias Cores (25X25X2,5Cm), Assentado Com Argamassa Mista</t>
  </si>
  <si>
    <t>Execução De Via Em Piso Intertravado, Com Bloco Retangular Cor Natural De 20 X 10 Cm, Espessura 8 Cm. Af_12/2015</t>
  </si>
  <si>
    <t>Esmalte A Base De Água Em Estrutura Metálica</t>
  </si>
  <si>
    <t>Elevador Para Passageiros, Uso Interno Com Capacidade Mínima De 600 Kg Para Duas Paradas, Portas Unilaterais</t>
  </si>
  <si>
    <t>Revestimento Em Granito, Espessura De 2 Cm, Assente Com Massa</t>
  </si>
  <si>
    <t>Argamassa De Regularização E/Ou Proteção</t>
  </si>
  <si>
    <t>Escada Rolante 30 M/Min E Acabamento Em Aço Inóx Escovado</t>
  </si>
  <si>
    <t>Limpeza Final Da Obra</t>
  </si>
  <si>
    <t>Tipo de Intervenção:  PASSARELA METÁLICA</t>
  </si>
</sst>
</file>

<file path=xl/styles.xml><?xml version="1.0" encoding="utf-8"?>
<styleSheet xmlns="http://schemas.openxmlformats.org/spreadsheetml/2006/main">
  <numFmts count="5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_(* #,##0.00_);_(* \(#,##0.00\);_(* &quot;-&quot;??_);_(@_)"/>
    <numFmt numFmtId="166" formatCode="_(&quot;R$ &quot;* #,##0.00_);_(&quot;R$ &quot;* \(#,##0.00\);_(&quot;R$ &quot;* \-??_);_(@_)"/>
    <numFmt numFmtId="167" formatCode="* #,##0.00\ ;* \(#,##0.00\);* \-#\ ;@\ "/>
    <numFmt numFmtId="168" formatCode="0.0000"/>
    <numFmt numFmtId="169" formatCode="_(* #,##0.00_);_(* \(#,##0.00\);_(* \-??_);_(@_)"/>
    <numFmt numFmtId="170" formatCode="00"/>
    <numFmt numFmtId="171" formatCode="_-* #,##0.00_-;\-* #,##0.00_-;_-* \-??_-;_-@_-"/>
    <numFmt numFmtId="172" formatCode="&quot;R$ &quot;#,##0.00"/>
    <numFmt numFmtId="173" formatCode="_-&quot;R$ &quot;* #,##0.00_-;&quot;-R$ &quot;* #,##0.00_-;_-&quot;R$ &quot;* \-??_-;_-@_-"/>
    <numFmt numFmtId="174" formatCode="00\-00\-00"/>
    <numFmt numFmtId="175" formatCode="&quot;Mês&quot;\ ##"/>
    <numFmt numFmtId="176" formatCode="_-* #,##0.0000_-;\-* #,##0.0000_-;_-* &quot;-&quot;??_-;_-@_-"/>
    <numFmt numFmtId="177" formatCode="&quot; R$ &quot;* #,##0.00\ &quot;/ m2&quot;"/>
    <numFmt numFmtId="178" formatCode="##,##0.00\ &quot;m2&quot;"/>
    <numFmt numFmtId="179" formatCode="&quot;R$&quot;\ #,##0.00"/>
    <numFmt numFmtId="180" formatCode="&quot;R$ &quot;#,##0.00\ &quot;/ m2&quot;"/>
    <numFmt numFmtId="181" formatCode="&quot; R$ &quot;#,##0.00\ &quot;/ m2&quot;"/>
    <numFmt numFmtId="182" formatCode="&quot;MÊS&quot;\ ##"/>
    <numFmt numFmtId="183" formatCode="_(&quot;R$ &quot;#,##0.00_);_(&quot;R$ &quot;\(#,##0.00\);_(&quot;R$ &quot;\ \-??_);_(@_)"/>
    <numFmt numFmtId="184" formatCode="[$-416]dddd\,\ d&quot; de &quot;mmmm&quot; de &quot;yyyy"/>
    <numFmt numFmtId="185" formatCode="00.00.00"/>
    <numFmt numFmtId="186" formatCode="#,##0.00\ &quot;m2&quot;"/>
    <numFmt numFmtId="187" formatCode="&quot;R$ &quot;* #,##0.00\ &quot;/&quot;\ &quot;m2&quot;"/>
    <numFmt numFmtId="188" formatCode="0.000"/>
    <numFmt numFmtId="189" formatCode="0.00_)"/>
    <numFmt numFmtId="190" formatCode="_-#,##0.00_-;\-#,##0.00_-;_-&quot;-&quot;??_-;_-@_-"/>
    <numFmt numFmtId="191" formatCode="@&quot; (R$)&quot;"/>
    <numFmt numFmtId="192" formatCode="_-#,##0.00_-;\-#,##0.00_-;_-\ &quot;-&quot;??_-;_-@_-"/>
    <numFmt numFmtId="193" formatCode="&quot;( &quot;0.00%&quot; )&quot;"/>
    <numFmt numFmtId="194" formatCode="dd\ &quot;de&quot;\ mmmm\ &quot;de&quot;\ yyyy"/>
    <numFmt numFmtId="195" formatCode="General;General;"/>
    <numFmt numFmtId="196" formatCode="[$-F800]dddd\,\ mmmm\ dd\,\ yyyy"/>
    <numFmt numFmtId="197" formatCode="#,##0.0000"/>
    <numFmt numFmtId="198" formatCode="_(* #,##0.000_);_(* \(#,##0.000\);_(* \-??_);_(@_)"/>
    <numFmt numFmtId="199" formatCode="0,000.00&quot; m2&quot;"/>
    <numFmt numFmtId="200" formatCode="_(* #,##0.0_);_(* \(#,##0.0\);_(* &quot;-&quot;??_);_(@_)"/>
    <numFmt numFmtId="201" formatCode="&quot; R$ &quot;* #,##0.00\ ;&quot; R$ &quot;* \(#,##0.00\);&quot; R$ &quot;* \-#\ ;@\ "/>
    <numFmt numFmtId="202" formatCode="&quot;R$&quot;\ #,##0.00;[Red]&quot;R$&quot;\ #,##0.00"/>
    <numFmt numFmtId="203" formatCode="0_ ;\-0\ "/>
    <numFmt numFmtId="204" formatCode="0.00000"/>
    <numFmt numFmtId="205" formatCode="&quot;Sim&quot;;&quot;Sim&quot;;&quot;Não&quot;"/>
    <numFmt numFmtId="206" formatCode="&quot;Verdadeiro&quot;;&quot;Verdadeiro&quot;;&quot;Falso&quot;"/>
    <numFmt numFmtId="207" formatCode="&quot;Ativado&quot;;&quot;Ativado&quot;;&quot;Desativado&quot;"/>
    <numFmt numFmtId="208" formatCode="[$€-2]\ #,##0.00_);[Red]\([$€-2]\ #,##0.00\)"/>
    <numFmt numFmtId="209" formatCode="#,##0.00000"/>
    <numFmt numFmtId="210" formatCode="0.0%"/>
  </numFmts>
  <fonts count="84">
    <font>
      <sz val="10"/>
      <name val="Arial"/>
      <family val="2"/>
    </font>
    <font>
      <sz val="10"/>
      <name val="Times New Roman"/>
      <family val="1"/>
    </font>
    <font>
      <b/>
      <sz val="24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1.5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62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5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0"/>
      <color indexed="8"/>
      <name val="Times New Roman"/>
      <family val="1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color indexed="9"/>
      <name val="Arial"/>
      <family val="2"/>
    </font>
    <font>
      <b/>
      <sz val="11"/>
      <color indexed="9"/>
      <name val="Arial"/>
      <family val="2"/>
    </font>
    <font>
      <b/>
      <sz val="14"/>
      <color indexed="9"/>
      <name val="Arial"/>
      <family val="2"/>
    </font>
    <font>
      <b/>
      <sz val="10"/>
      <color indexed="9"/>
      <name val="Arial"/>
      <family val="2"/>
    </font>
    <font>
      <b/>
      <sz val="15"/>
      <color indexed="9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9"/>
      <name val="Arial"/>
      <family val="2"/>
    </font>
    <font>
      <b/>
      <sz val="16"/>
      <color indexed="9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0"/>
      <color rgb="FF000000"/>
      <name val="Times New Roman"/>
      <family val="1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b/>
      <sz val="14"/>
      <color theme="0"/>
      <name val="Arial"/>
      <family val="2"/>
    </font>
    <font>
      <b/>
      <sz val="10"/>
      <color theme="0"/>
      <name val="Arial"/>
      <family val="2"/>
    </font>
    <font>
      <sz val="11"/>
      <color rgb="FF000000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theme="0"/>
      <name val="Arial"/>
      <family val="2"/>
    </font>
    <font>
      <b/>
      <sz val="15"/>
      <color theme="0"/>
      <name val="Arial"/>
      <family val="2"/>
    </font>
    <font>
      <b/>
      <sz val="16"/>
      <color theme="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3" tint="-0.49996998906135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-0.49996998906135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/>
        <bgColor indexed="64"/>
      </patternFill>
    </fill>
  </fills>
  <borders count="1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medium"/>
      <top>
        <color indexed="63"/>
      </top>
      <bottom style="thin"/>
    </border>
    <border>
      <left style="thin">
        <color indexed="8"/>
      </left>
      <right style="medium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>
        <color indexed="8"/>
      </top>
      <bottom style="hair"/>
    </border>
    <border>
      <left style="thin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/>
      <bottom style="hair"/>
    </border>
    <border>
      <left style="thin">
        <color indexed="8"/>
      </left>
      <right style="thin">
        <color indexed="8"/>
      </right>
      <top style="hair"/>
      <bottom style="medium"/>
    </border>
    <border>
      <left style="thin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>
        <color indexed="8"/>
      </top>
      <bottom style="hair">
        <color indexed="8"/>
      </bottom>
    </border>
    <border>
      <left style="thin"/>
      <right>
        <color indexed="63"/>
      </right>
      <top style="hair">
        <color indexed="8"/>
      </top>
      <bottom style="thin"/>
    </border>
    <border>
      <left>
        <color indexed="63"/>
      </left>
      <right>
        <color indexed="63"/>
      </right>
      <top style="hair">
        <color indexed="8"/>
      </top>
      <bottom style="thin"/>
    </border>
    <border>
      <left>
        <color indexed="63"/>
      </left>
      <right style="thin"/>
      <top style="hair">
        <color indexed="8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/>
      <bottom style="hair"/>
    </border>
    <border>
      <left style="thin">
        <color indexed="8"/>
      </left>
      <right style="thin">
        <color indexed="8"/>
      </right>
      <top style="thin"/>
      <bottom style="hair">
        <color indexed="8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/>
      <top>
        <color indexed="63"/>
      </top>
      <bottom style="hair">
        <color indexed="8"/>
      </bottom>
    </border>
    <border>
      <left style="thin"/>
      <right style="thin"/>
      <top style="hair"/>
      <bottom style="hair"/>
    </border>
    <border>
      <left style="thin">
        <color indexed="8"/>
      </left>
      <right style="medium"/>
      <top style="hair">
        <color indexed="8"/>
      </top>
      <bottom style="hair">
        <color indexed="8"/>
      </bottom>
    </border>
    <border>
      <left style="medium"/>
      <right style="thin">
        <color indexed="8"/>
      </right>
      <top style="thin"/>
      <bottom style="hair"/>
    </border>
    <border>
      <left style="thin">
        <color indexed="8"/>
      </left>
      <right style="medium"/>
      <top style="thin"/>
      <bottom style="hair"/>
    </border>
    <border>
      <left style="medium"/>
      <right style="thin">
        <color indexed="8"/>
      </right>
      <top style="hair"/>
      <bottom style="hair"/>
    </border>
    <border>
      <left style="thin">
        <color indexed="8"/>
      </left>
      <right style="medium"/>
      <top style="hair"/>
      <bottom style="hair"/>
    </border>
    <border>
      <left style="medium"/>
      <right style="thin">
        <color indexed="8"/>
      </right>
      <top style="hair"/>
      <bottom style="medium"/>
    </border>
    <border>
      <left style="thin">
        <color indexed="8"/>
      </left>
      <right style="medium"/>
      <top style="hair"/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/>
    </border>
    <border>
      <left style="thin">
        <color indexed="8"/>
      </left>
      <right style="medium"/>
      <top>
        <color indexed="63"/>
      </top>
      <bottom style="hair"/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medium"/>
      <top style="hair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hair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>
        <color indexed="8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hair"/>
    </border>
    <border>
      <left style="thin">
        <color indexed="8"/>
      </left>
      <right style="thin">
        <color indexed="8"/>
      </right>
      <top style="medium">
        <color indexed="8"/>
      </top>
      <bottom style="hair"/>
    </border>
    <border>
      <left style="medium">
        <color indexed="8"/>
      </left>
      <right style="thin">
        <color indexed="8"/>
      </right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medium"/>
      <right style="thin">
        <color indexed="8"/>
      </right>
      <top style="thin"/>
      <bottom style="thin"/>
    </border>
    <border>
      <left style="medium">
        <color indexed="8"/>
      </left>
      <right style="thin">
        <color indexed="8"/>
      </right>
      <top style="thin"/>
      <bottom style="thin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 style="medium"/>
      <right style="medium">
        <color indexed="8"/>
      </right>
      <top style="hair">
        <color indexed="8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/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1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0" fillId="0" borderId="0" applyNumberFormat="0">
      <alignment/>
      <protection/>
    </xf>
    <xf numFmtId="0" fontId="56" fillId="20" borderId="0" applyNumberFormat="0" applyBorder="0" applyAlignment="0" applyProtection="0"/>
    <xf numFmtId="0" fontId="57" fillId="21" borderId="1" applyNumberFormat="0" applyAlignment="0" applyProtection="0"/>
    <xf numFmtId="0" fontId="58" fillId="22" borderId="2" applyNumberFormat="0" applyAlignment="0" applyProtection="0"/>
    <xf numFmtId="0" fontId="59" fillId="0" borderId="3" applyNumberFormat="0" applyFill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60" fillId="29" borderId="1" applyNumberFormat="0" applyAlignment="0" applyProtection="0"/>
    <xf numFmtId="0" fontId="0" fillId="0" borderId="0">
      <alignment/>
      <protection/>
    </xf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166" fontId="0" fillId="0" borderId="0">
      <alignment/>
      <protection/>
    </xf>
    <xf numFmtId="42" fontId="0" fillId="0" borderId="0" applyFill="0" applyBorder="0" applyAlignment="0" applyProtection="0"/>
    <xf numFmtId="166" fontId="0" fillId="0" borderId="0">
      <alignment/>
      <protection/>
    </xf>
    <xf numFmtId="166" fontId="0" fillId="0" borderId="0">
      <alignment/>
      <protection/>
    </xf>
    <xf numFmtId="201" fontId="0" fillId="0" borderId="0">
      <alignment/>
      <protection/>
    </xf>
    <xf numFmtId="166" fontId="0" fillId="0" borderId="0">
      <alignment/>
      <protection/>
    </xf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6" fontId="0" fillId="0" borderId="0">
      <alignment/>
      <protection/>
    </xf>
    <xf numFmtId="201" fontId="0" fillId="0" borderId="0">
      <alignment/>
      <protection/>
    </xf>
    <xf numFmtId="166" fontId="0" fillId="0" borderId="0">
      <alignment/>
      <protection/>
    </xf>
    <xf numFmtId="44" fontId="64" fillId="0" borderId="0" applyFont="0" applyFill="0" applyBorder="0" applyAlignment="0" applyProtection="0"/>
    <xf numFmtId="0" fontId="65" fillId="31" borderId="0" applyNumberFormat="0" applyBorder="0" applyAlignment="0" applyProtection="0"/>
    <xf numFmtId="0" fontId="24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3" fillId="0" borderId="0">
      <alignment/>
      <protection/>
    </xf>
    <xf numFmtId="0" fontId="24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2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24" fillId="0" borderId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0" fontId="0" fillId="0" borderId="0">
      <alignment/>
      <protection/>
    </xf>
    <xf numFmtId="9" fontId="0" fillId="0" borderId="0">
      <alignment/>
      <protection/>
    </xf>
    <xf numFmtId="9" fontId="0" fillId="0" borderId="0">
      <alignment/>
      <protection/>
    </xf>
    <xf numFmtId="9" fontId="0" fillId="0" borderId="0">
      <alignment/>
      <protection/>
    </xf>
    <xf numFmtId="9" fontId="24" fillId="0" borderId="0" applyFont="0" applyFill="0" applyBorder="0" applyAlignment="0" applyProtection="0"/>
    <xf numFmtId="9" fontId="0" fillId="0" borderId="0">
      <alignment/>
      <protection/>
    </xf>
    <xf numFmtId="0" fontId="66" fillId="21" borderId="5" applyNumberFormat="0" applyAlignment="0" applyProtection="0"/>
    <xf numFmtId="41" fontId="0" fillId="0" borderId="0" applyFill="0" applyBorder="0" applyAlignment="0" applyProtection="0"/>
    <xf numFmtId="167" fontId="0" fillId="0" borderId="0">
      <alignment/>
      <protection/>
    </xf>
    <xf numFmtId="169" fontId="0" fillId="0" borderId="0">
      <alignment/>
      <protection/>
    </xf>
    <xf numFmtId="169" fontId="0" fillId="0" borderId="0">
      <alignment/>
      <protection/>
    </xf>
    <xf numFmtId="167" fontId="0" fillId="0" borderId="0">
      <alignment/>
      <protection/>
    </xf>
    <xf numFmtId="165" fontId="24" fillId="0" borderId="0" applyFont="0" applyFill="0" applyBorder="0" applyAlignment="0" applyProtection="0"/>
    <xf numFmtId="169" fontId="0" fillId="0" borderId="0">
      <alignment/>
      <protection/>
    </xf>
    <xf numFmtId="165" fontId="0" fillId="0" borderId="0" applyFill="0" applyBorder="0" applyAlignment="0" applyProtection="0"/>
    <xf numFmtId="0" fontId="1" fillId="0" borderId="6">
      <alignment horizontal="left" wrapText="1"/>
      <protection/>
    </xf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7" applyNumberFormat="0" applyFill="0" applyAlignment="0" applyProtection="0"/>
    <xf numFmtId="0" fontId="71" fillId="0" borderId="8" applyNumberFormat="0" applyFill="0" applyAlignment="0" applyProtection="0"/>
    <xf numFmtId="0" fontId="72" fillId="0" borderId="9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10" applyNumberFormat="0" applyFill="0" applyAlignment="0" applyProtection="0"/>
    <xf numFmtId="169" fontId="0" fillId="0" borderId="0">
      <alignment/>
      <protection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64" fillId="0" borderId="0" applyFont="0" applyFill="0" applyBorder="0" applyAlignment="0" applyProtection="0"/>
    <xf numFmtId="169" fontId="0" fillId="0" borderId="0">
      <alignment/>
      <protection/>
    </xf>
  </cellStyleXfs>
  <cellXfs count="534">
    <xf numFmtId="0" fontId="0" fillId="0" borderId="0" xfId="0" applyAlignment="1">
      <alignment/>
    </xf>
    <xf numFmtId="0" fontId="0" fillId="0" borderId="0" xfId="45" applyFont="1" applyFill="1" applyBorder="1" applyAlignment="1" applyProtection="1">
      <alignment horizontal="left" vertical="center"/>
      <protection locked="0"/>
    </xf>
    <xf numFmtId="10" fontId="4" fillId="0" borderId="11" xfId="101" applyNumberFormat="1" applyFont="1" applyFill="1" applyBorder="1" applyAlignment="1" applyProtection="1">
      <alignment horizontal="center" vertical="center" wrapText="1"/>
      <protection/>
    </xf>
    <xf numFmtId="166" fontId="11" fillId="33" borderId="12" xfId="49" applyFont="1" applyFill="1" applyBorder="1" applyAlignment="1" applyProtection="1">
      <alignment horizontal="center" vertical="center" wrapText="1"/>
      <protection/>
    </xf>
    <xf numFmtId="10" fontId="10" fillId="33" borderId="13" xfId="101" applyNumberFormat="1" applyFont="1" applyFill="1" applyBorder="1" applyAlignment="1" applyProtection="1">
      <alignment horizontal="center" vertical="center" wrapText="1"/>
      <protection/>
    </xf>
    <xf numFmtId="166" fontId="74" fillId="34" borderId="14" xfId="49" applyFont="1" applyFill="1" applyBorder="1" applyAlignment="1" applyProtection="1">
      <alignment horizontal="center" vertical="center" wrapText="1"/>
      <protection/>
    </xf>
    <xf numFmtId="9" fontId="75" fillId="34" borderId="14" xfId="101" applyNumberFormat="1" applyFont="1" applyFill="1" applyBorder="1" applyAlignment="1" applyProtection="1">
      <alignment horizontal="center" vertical="center" wrapText="1"/>
      <protection/>
    </xf>
    <xf numFmtId="166" fontId="76" fillId="34" borderId="15" xfId="49" applyFont="1" applyFill="1" applyBorder="1" applyAlignment="1" applyProtection="1">
      <alignment horizontal="center" vertical="center" wrapText="1"/>
      <protection/>
    </xf>
    <xf numFmtId="10" fontId="10" fillId="35" borderId="16" xfId="101" applyNumberFormat="1" applyFont="1" applyFill="1" applyBorder="1" applyAlignment="1" applyProtection="1">
      <alignment horizontal="center" vertical="center" wrapText="1"/>
      <protection/>
    </xf>
    <xf numFmtId="166" fontId="76" fillId="34" borderId="17" xfId="49" applyFont="1" applyFill="1" applyBorder="1" applyAlignment="1" applyProtection="1">
      <alignment horizontal="center" vertical="center" wrapText="1"/>
      <protection/>
    </xf>
    <xf numFmtId="0" fontId="0" fillId="0" borderId="0" xfId="45" applyFont="1" applyFill="1" applyBorder="1" applyAlignment="1" applyProtection="1">
      <alignment vertical="center"/>
      <protection locked="0"/>
    </xf>
    <xf numFmtId="0" fontId="7" fillId="0" borderId="0" xfId="45" applyFont="1" applyFill="1" applyBorder="1" applyAlignment="1" applyProtection="1">
      <alignment vertical="center"/>
      <protection locked="0"/>
    </xf>
    <xf numFmtId="0" fontId="6" fillId="0" borderId="0" xfId="45" applyFont="1" applyFill="1" applyBorder="1" applyAlignment="1" applyProtection="1">
      <alignment vertical="center"/>
      <protection locked="0"/>
    </xf>
    <xf numFmtId="0" fontId="11" fillId="0" borderId="0" xfId="45" applyFont="1" applyFill="1" applyBorder="1" applyAlignment="1" applyProtection="1">
      <alignment horizontal="center" vertical="center"/>
      <protection locked="0"/>
    </xf>
    <xf numFmtId="0" fontId="12" fillId="0" borderId="0" xfId="45" applyFont="1" applyFill="1" applyBorder="1" applyAlignment="1" applyProtection="1">
      <alignment vertical="center"/>
      <protection locked="0"/>
    </xf>
    <xf numFmtId="2" fontId="12" fillId="0" borderId="0" xfId="45" applyNumberFormat="1" applyFont="1" applyFill="1" applyBorder="1" applyAlignment="1" applyProtection="1">
      <alignment horizontal="center" vertical="center" wrapText="1"/>
      <protection locked="0"/>
    </xf>
    <xf numFmtId="0" fontId="77" fillId="0" borderId="0" xfId="45" applyFont="1" applyFill="1" applyBorder="1" applyAlignment="1" applyProtection="1">
      <alignment vertical="center"/>
      <protection locked="0"/>
    </xf>
    <xf numFmtId="166" fontId="4" fillId="36" borderId="18" xfId="49" applyFont="1" applyFill="1" applyBorder="1" applyAlignment="1" applyProtection="1">
      <alignment horizontal="left" vertical="center" wrapText="1"/>
      <protection/>
    </xf>
    <xf numFmtId="10" fontId="4" fillId="0" borderId="19" xfId="101" applyNumberFormat="1" applyFont="1" applyFill="1" applyBorder="1" applyAlignment="1" applyProtection="1">
      <alignment horizontal="center" vertical="center" wrapText="1"/>
      <protection/>
    </xf>
    <xf numFmtId="10" fontId="4" fillId="0" borderId="20" xfId="101" applyNumberFormat="1" applyFont="1" applyFill="1" applyBorder="1" applyAlignment="1" applyProtection="1">
      <alignment horizontal="center" vertical="center" wrapText="1"/>
      <protection/>
    </xf>
    <xf numFmtId="178" fontId="5" fillId="0" borderId="0" xfId="49" applyNumberFormat="1" applyFont="1" applyFill="1" applyBorder="1" applyAlignment="1" applyProtection="1">
      <alignment horizontal="center" vertical="center" wrapText="1"/>
      <protection/>
    </xf>
    <xf numFmtId="166" fontId="4" fillId="0" borderId="21" xfId="49" applyFont="1" applyFill="1" applyBorder="1" applyAlignment="1" applyProtection="1">
      <alignment horizontal="centerContinuous" vertical="center"/>
      <protection/>
    </xf>
    <xf numFmtId="166" fontId="4" fillId="0" borderId="18" xfId="49" applyFont="1" applyFill="1" applyBorder="1" applyAlignment="1" applyProtection="1">
      <alignment horizontal="centerContinuous" vertical="center"/>
      <protection/>
    </xf>
    <xf numFmtId="166" fontId="10" fillId="35" borderId="22" xfId="49" applyFont="1" applyFill="1" applyBorder="1" applyAlignment="1" applyProtection="1">
      <alignment horizontal="centerContinuous" vertical="center" wrapText="1"/>
      <protection/>
    </xf>
    <xf numFmtId="166" fontId="4" fillId="36" borderId="21" xfId="49" applyFont="1" applyFill="1" applyBorder="1" applyAlignment="1" applyProtection="1">
      <alignment horizontal="centerContinuous" vertical="center"/>
      <protection/>
    </xf>
    <xf numFmtId="166" fontId="4" fillId="0" borderId="23" xfId="49" applyFont="1" applyFill="1" applyBorder="1" applyAlignment="1" applyProtection="1">
      <alignment horizontal="centerContinuous" vertical="center"/>
      <protection/>
    </xf>
    <xf numFmtId="166" fontId="5" fillId="0" borderId="24" xfId="49" applyFont="1" applyFill="1" applyBorder="1" applyAlignment="1" applyProtection="1">
      <alignment horizontal="center" vertical="center" wrapText="1"/>
      <protection/>
    </xf>
    <xf numFmtId="180" fontId="5" fillId="0" borderId="25" xfId="49" applyNumberFormat="1" applyFont="1" applyFill="1" applyBorder="1" applyAlignment="1" applyProtection="1">
      <alignment horizontal="center" vertical="center" wrapText="1"/>
      <protection/>
    </xf>
    <xf numFmtId="178" fontId="17" fillId="0" borderId="24" xfId="49" applyNumberFormat="1" applyFont="1" applyFill="1" applyBorder="1" applyAlignment="1" applyProtection="1">
      <alignment horizontal="left" vertical="center" wrapText="1"/>
      <protection/>
    </xf>
    <xf numFmtId="181" fontId="17" fillId="0" borderId="26" xfId="49" applyNumberFormat="1" applyFont="1" applyFill="1" applyBorder="1" applyAlignment="1" applyProtection="1">
      <alignment horizontal="left" vertical="center" wrapText="1"/>
      <protection/>
    </xf>
    <xf numFmtId="177" fontId="17" fillId="0" borderId="27" xfId="49" applyNumberFormat="1" applyFont="1" applyFill="1" applyBorder="1" applyAlignment="1" applyProtection="1">
      <alignment horizontal="right" vertical="center" wrapText="1"/>
      <protection/>
    </xf>
    <xf numFmtId="180" fontId="5" fillId="0" borderId="28" xfId="49" applyNumberFormat="1" applyFont="1" applyFill="1" applyBorder="1" applyAlignment="1" applyProtection="1">
      <alignment horizontal="center" vertical="center" wrapText="1"/>
      <protection/>
    </xf>
    <xf numFmtId="173" fontId="4" fillId="0" borderId="29" xfId="0" applyNumberFormat="1" applyFont="1" applyFill="1" applyBorder="1" applyAlignment="1" applyProtection="1">
      <alignment vertical="center"/>
      <protection/>
    </xf>
    <xf numFmtId="0" fontId="13" fillId="0" borderId="30" xfId="97" applyNumberFormat="1" applyFont="1" applyFill="1" applyBorder="1" applyAlignment="1" applyProtection="1">
      <alignment horizontal="center" vertical="center"/>
      <protection/>
    </xf>
    <xf numFmtId="0" fontId="13" fillId="0" borderId="31" xfId="97" applyNumberFormat="1" applyFont="1" applyFill="1" applyBorder="1" applyAlignment="1" applyProtection="1">
      <alignment horizontal="center" vertical="center"/>
      <protection/>
    </xf>
    <xf numFmtId="0" fontId="13" fillId="0" borderId="31" xfId="97" applyNumberFormat="1" applyFont="1" applyFill="1" applyBorder="1" applyAlignment="1" applyProtection="1">
      <alignment horizontal="left" vertical="center" wrapText="1"/>
      <protection/>
    </xf>
    <xf numFmtId="0" fontId="13" fillId="0" borderId="32" xfId="0" applyFont="1" applyFill="1" applyBorder="1" applyAlignment="1" applyProtection="1">
      <alignment horizontal="center" vertical="center" wrapText="1"/>
      <protection/>
    </xf>
    <xf numFmtId="0" fontId="13" fillId="0" borderId="31" xfId="0" applyFont="1" applyFill="1" applyBorder="1" applyAlignment="1" applyProtection="1">
      <alignment horizontal="center" vertical="center" wrapText="1"/>
      <protection/>
    </xf>
    <xf numFmtId="4" fontId="13" fillId="0" borderId="33" xfId="0" applyNumberFormat="1" applyFont="1" applyFill="1" applyBorder="1" applyAlignment="1" applyProtection="1">
      <alignment horizontal="center" vertical="center" wrapText="1"/>
      <protection/>
    </xf>
    <xf numFmtId="0" fontId="0" fillId="0" borderId="34" xfId="0" applyFont="1" applyFill="1" applyBorder="1" applyAlignment="1" applyProtection="1">
      <alignment vertical="center"/>
      <protection/>
    </xf>
    <xf numFmtId="0" fontId="13" fillId="0" borderId="35" xfId="0" applyFont="1" applyFill="1" applyBorder="1" applyAlignment="1" applyProtection="1">
      <alignment horizontal="center" vertical="center" wrapText="1"/>
      <protection/>
    </xf>
    <xf numFmtId="0" fontId="13" fillId="0" borderId="30" xfId="0" applyFont="1" applyFill="1" applyBorder="1" applyAlignment="1" applyProtection="1">
      <alignment horizontal="center" vertical="center" wrapText="1"/>
      <protection/>
    </xf>
    <xf numFmtId="0" fontId="13" fillId="0" borderId="36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0" fillId="0" borderId="38" xfId="45" applyNumberFormat="1" applyFont="1" applyFill="1" applyBorder="1" applyAlignment="1" applyProtection="1">
      <alignment horizontal="center" vertical="center"/>
      <protection/>
    </xf>
    <xf numFmtId="0" fontId="0" fillId="0" borderId="39" xfId="45" applyNumberFormat="1" applyFont="1" applyFill="1" applyBorder="1" applyAlignment="1" applyProtection="1">
      <alignment horizontal="center" vertical="center"/>
      <protection/>
    </xf>
    <xf numFmtId="0" fontId="13" fillId="0" borderId="40" xfId="0" applyFont="1" applyFill="1" applyBorder="1" applyAlignment="1" applyProtection="1">
      <alignment horizontal="center" vertical="center" wrapText="1"/>
      <protection/>
    </xf>
    <xf numFmtId="0" fontId="13" fillId="0" borderId="41" xfId="0" applyFont="1" applyFill="1" applyBorder="1" applyAlignment="1" applyProtection="1">
      <alignment horizontal="center" vertical="center" wrapText="1"/>
      <protection/>
    </xf>
    <xf numFmtId="0" fontId="13" fillId="0" borderId="41" xfId="97" applyNumberFormat="1" applyFont="1" applyFill="1" applyBorder="1" applyAlignment="1" applyProtection="1">
      <alignment horizontal="left" vertical="center" wrapText="1"/>
      <protection/>
    </xf>
    <xf numFmtId="0" fontId="13" fillId="0" borderId="41" xfId="97" applyNumberFormat="1" applyFont="1" applyFill="1" applyBorder="1" applyAlignment="1" applyProtection="1">
      <alignment horizontal="center" vertical="center"/>
      <protection/>
    </xf>
    <xf numFmtId="0" fontId="13" fillId="0" borderId="42" xfId="0" applyFont="1" applyFill="1" applyBorder="1" applyAlignment="1" applyProtection="1">
      <alignment horizontal="center" vertical="center" wrapText="1"/>
      <protection/>
    </xf>
    <xf numFmtId="0" fontId="0" fillId="0" borderId="32" xfId="0" applyFont="1" applyFill="1" applyBorder="1" applyAlignment="1" applyProtection="1">
      <alignment/>
      <protection/>
    </xf>
    <xf numFmtId="0" fontId="0" fillId="0" borderId="31" xfId="0" applyFont="1" applyFill="1" applyBorder="1" applyAlignment="1" applyProtection="1">
      <alignment/>
      <protection/>
    </xf>
    <xf numFmtId="0" fontId="0" fillId="0" borderId="33" xfId="0" applyFont="1" applyFill="1" applyBorder="1" applyAlignment="1" applyProtection="1">
      <alignment/>
      <protection/>
    </xf>
    <xf numFmtId="0" fontId="0" fillId="0" borderId="43" xfId="0" applyFont="1" applyFill="1" applyBorder="1" applyAlignment="1" applyProtection="1">
      <alignment vertical="center"/>
      <protection/>
    </xf>
    <xf numFmtId="173" fontId="4" fillId="0" borderId="44" xfId="0" applyNumberFormat="1" applyFont="1" applyFill="1" applyBorder="1" applyAlignment="1" applyProtection="1">
      <alignment vertical="center"/>
      <protection/>
    </xf>
    <xf numFmtId="49" fontId="21" fillId="0" borderId="45" xfId="97" applyNumberFormat="1" applyFont="1" applyFill="1" applyBorder="1" applyAlignment="1" applyProtection="1">
      <alignment horizontal="center" vertical="center"/>
      <protection/>
    </xf>
    <xf numFmtId="49" fontId="21" fillId="0" borderId="46" xfId="97" applyNumberFormat="1" applyFont="1" applyFill="1" applyBorder="1" applyAlignment="1" applyProtection="1">
      <alignment horizontal="left" vertical="center"/>
      <protection/>
    </xf>
    <xf numFmtId="49" fontId="21" fillId="0" borderId="46" xfId="97" applyNumberFormat="1" applyFont="1" applyFill="1" applyBorder="1" applyAlignment="1" applyProtection="1">
      <alignment horizontal="center" vertical="center"/>
      <protection/>
    </xf>
    <xf numFmtId="0" fontId="21" fillId="0" borderId="36" xfId="0" applyFont="1" applyFill="1" applyBorder="1" applyAlignment="1" applyProtection="1">
      <alignment vertical="center" wrapText="1"/>
      <protection/>
    </xf>
    <xf numFmtId="0" fontId="21" fillId="0" borderId="37" xfId="0" applyFont="1" applyFill="1" applyBorder="1" applyAlignment="1" applyProtection="1">
      <alignment vertical="center" wrapText="1"/>
      <protection/>
    </xf>
    <xf numFmtId="173" fontId="13" fillId="0" borderId="37" xfId="49" applyNumberFormat="1" applyFont="1" applyFill="1" applyBorder="1" applyAlignment="1" applyProtection="1">
      <alignment horizontal="left" vertical="center" wrapText="1"/>
      <protection/>
    </xf>
    <xf numFmtId="0" fontId="21" fillId="0" borderId="37" xfId="0" applyFont="1" applyFill="1" applyBorder="1" applyAlignment="1" applyProtection="1">
      <alignment horizontal="right" vertical="center" wrapText="1"/>
      <protection/>
    </xf>
    <xf numFmtId="173" fontId="13" fillId="0" borderId="47" xfId="49" applyNumberFormat="1" applyFont="1" applyFill="1" applyBorder="1" applyAlignment="1" applyProtection="1">
      <alignment horizontal="left" vertical="center" wrapText="1"/>
      <protection/>
    </xf>
    <xf numFmtId="0" fontId="21" fillId="0" borderId="48" xfId="0" applyFont="1" applyFill="1" applyBorder="1" applyAlignment="1" applyProtection="1">
      <alignment vertical="center" wrapText="1"/>
      <protection/>
    </xf>
    <xf numFmtId="0" fontId="21" fillId="0" borderId="49" xfId="0" applyFont="1" applyFill="1" applyBorder="1" applyAlignment="1" applyProtection="1">
      <alignment vertical="center" wrapText="1"/>
      <protection/>
    </xf>
    <xf numFmtId="173" fontId="13" fillId="0" borderId="49" xfId="49" applyNumberFormat="1" applyFont="1" applyFill="1" applyBorder="1" applyAlignment="1" applyProtection="1">
      <alignment horizontal="left" vertical="center" wrapText="1"/>
      <protection/>
    </xf>
    <xf numFmtId="0" fontId="21" fillId="0" borderId="49" xfId="0" applyFont="1" applyFill="1" applyBorder="1" applyAlignment="1" applyProtection="1">
      <alignment horizontal="right" vertical="center" wrapText="1"/>
      <protection/>
    </xf>
    <xf numFmtId="173" fontId="13" fillId="0" borderId="50" xfId="49" applyNumberFormat="1" applyFont="1" applyFill="1" applyBorder="1" applyAlignment="1" applyProtection="1">
      <alignment horizontal="left" vertical="center" wrapText="1"/>
      <protection/>
    </xf>
    <xf numFmtId="49" fontId="21" fillId="0" borderId="0" xfId="97" applyNumberFormat="1" applyFont="1" applyFill="1" applyBorder="1" applyAlignment="1" applyProtection="1">
      <alignment horizontal="left" vertical="center"/>
      <protection/>
    </xf>
    <xf numFmtId="0" fontId="21" fillId="0" borderId="34" xfId="0" applyFont="1" applyFill="1" applyBorder="1" applyAlignment="1" applyProtection="1">
      <alignment vertical="center" wrapText="1"/>
      <protection/>
    </xf>
    <xf numFmtId="0" fontId="21" fillId="0" borderId="34" xfId="0" applyFont="1" applyFill="1" applyBorder="1" applyAlignment="1" applyProtection="1">
      <alignment horizontal="center" vertical="center" wrapText="1"/>
      <protection/>
    </xf>
    <xf numFmtId="173" fontId="13" fillId="0" borderId="34" xfId="49" applyNumberFormat="1" applyFont="1" applyFill="1" applyBorder="1" applyAlignment="1" applyProtection="1">
      <alignment vertical="center"/>
      <protection/>
    </xf>
    <xf numFmtId="0" fontId="21" fillId="0" borderId="36" xfId="0" applyFont="1" applyFill="1" applyBorder="1" applyAlignment="1" applyProtection="1">
      <alignment horizontal="center" vertical="center" wrapText="1"/>
      <protection/>
    </xf>
    <xf numFmtId="0" fontId="21" fillId="0" borderId="37" xfId="0" applyFont="1" applyFill="1" applyBorder="1" applyAlignment="1" applyProtection="1">
      <alignment horizontal="center" vertical="center" wrapText="1"/>
      <protection/>
    </xf>
    <xf numFmtId="0" fontId="21" fillId="0" borderId="47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vertical="center" wrapText="1"/>
      <protection/>
    </xf>
    <xf numFmtId="173" fontId="13" fillId="0" borderId="0" xfId="49" applyNumberFormat="1" applyFont="1" applyFill="1" applyBorder="1" applyAlignment="1" applyProtection="1">
      <alignment horizontal="left" vertical="center" wrapText="1"/>
      <protection/>
    </xf>
    <xf numFmtId="0" fontId="21" fillId="0" borderId="0" xfId="0" applyFont="1" applyFill="1" applyBorder="1" applyAlignment="1" applyProtection="1">
      <alignment horizontal="right" vertical="center" wrapText="1"/>
      <protection/>
    </xf>
    <xf numFmtId="173" fontId="21" fillId="0" borderId="34" xfId="49" applyNumberFormat="1" applyFont="1" applyFill="1" applyBorder="1" applyAlignment="1" applyProtection="1">
      <alignment vertical="center"/>
      <protection/>
    </xf>
    <xf numFmtId="0" fontId="21" fillId="0" borderId="32" xfId="0" applyFont="1" applyFill="1" applyBorder="1" applyAlignment="1" applyProtection="1">
      <alignment vertical="center" wrapText="1"/>
      <protection/>
    </xf>
    <xf numFmtId="0" fontId="21" fillId="0" borderId="31" xfId="0" applyFont="1" applyFill="1" applyBorder="1" applyAlignment="1" applyProtection="1">
      <alignment vertical="center" wrapText="1"/>
      <protection/>
    </xf>
    <xf numFmtId="173" fontId="13" fillId="0" borderId="31" xfId="49" applyNumberFormat="1" applyFont="1" applyFill="1" applyBorder="1" applyAlignment="1" applyProtection="1">
      <alignment horizontal="left" vertical="center" wrapText="1"/>
      <protection/>
    </xf>
    <xf numFmtId="173" fontId="13" fillId="0" borderId="33" xfId="49" applyNumberFormat="1" applyFont="1" applyFill="1" applyBorder="1" applyAlignment="1" applyProtection="1">
      <alignment horizontal="left" vertical="center" wrapText="1"/>
      <protection/>
    </xf>
    <xf numFmtId="0" fontId="21" fillId="0" borderId="51" xfId="0" applyFont="1" applyFill="1" applyBorder="1" applyAlignment="1" applyProtection="1">
      <alignment vertical="center" wrapText="1"/>
      <protection/>
    </xf>
    <xf numFmtId="0" fontId="21" fillId="0" borderId="52" xfId="0" applyFont="1" applyFill="1" applyBorder="1" applyAlignment="1" applyProtection="1">
      <alignment vertical="center" wrapText="1"/>
      <protection/>
    </xf>
    <xf numFmtId="173" fontId="13" fillId="0" borderId="52" xfId="49" applyNumberFormat="1" applyFont="1" applyFill="1" applyBorder="1" applyAlignment="1" applyProtection="1">
      <alignment horizontal="left" vertical="center" wrapText="1"/>
      <protection/>
    </xf>
    <xf numFmtId="0" fontId="21" fillId="0" borderId="52" xfId="0" applyFont="1" applyFill="1" applyBorder="1" applyAlignment="1" applyProtection="1">
      <alignment horizontal="right" vertical="center" wrapText="1"/>
      <protection/>
    </xf>
    <xf numFmtId="173" fontId="13" fillId="0" borderId="53" xfId="49" applyNumberFormat="1" applyFont="1" applyFill="1" applyBorder="1" applyAlignment="1" applyProtection="1">
      <alignment horizontal="left" vertical="center" wrapText="1"/>
      <protection/>
    </xf>
    <xf numFmtId="173" fontId="13" fillId="0" borderId="0" xfId="49" applyNumberFormat="1" applyFont="1" applyFill="1" applyBorder="1" applyAlignment="1" applyProtection="1">
      <alignment horizontal="right" vertical="center"/>
      <protection/>
    </xf>
    <xf numFmtId="49" fontId="21" fillId="0" borderId="54" xfId="97" applyNumberFormat="1" applyFont="1" applyFill="1" applyBorder="1" applyAlignment="1" applyProtection="1">
      <alignment horizontal="center" vertical="center"/>
      <protection/>
    </xf>
    <xf numFmtId="0" fontId="21" fillId="0" borderId="43" xfId="0" applyFont="1" applyFill="1" applyBorder="1" applyAlignment="1" applyProtection="1">
      <alignment vertical="center" wrapText="1"/>
      <protection/>
    </xf>
    <xf numFmtId="0" fontId="21" fillId="0" borderId="43" xfId="0" applyFont="1" applyFill="1" applyBorder="1" applyAlignment="1" applyProtection="1">
      <alignment horizontal="center" vertical="center" wrapText="1"/>
      <protection/>
    </xf>
    <xf numFmtId="173" fontId="21" fillId="0" borderId="43" xfId="49" applyNumberFormat="1" applyFont="1" applyFill="1" applyBorder="1" applyAlignment="1" applyProtection="1">
      <alignment vertical="center"/>
      <protection/>
    </xf>
    <xf numFmtId="0" fontId="21" fillId="0" borderId="32" xfId="0" applyFont="1" applyFill="1" applyBorder="1" applyAlignment="1" applyProtection="1">
      <alignment horizontal="center" vertical="center" wrapText="1"/>
      <protection/>
    </xf>
    <xf numFmtId="0" fontId="21" fillId="0" borderId="31" xfId="0" applyFont="1" applyFill="1" applyBorder="1" applyAlignment="1" applyProtection="1">
      <alignment horizontal="center" vertical="center" wrapText="1"/>
      <protection/>
    </xf>
    <xf numFmtId="0" fontId="21" fillId="0" borderId="33" xfId="0" applyFont="1" applyFill="1" applyBorder="1" applyAlignment="1" applyProtection="1">
      <alignment horizontal="center" vertical="center" wrapText="1"/>
      <protection/>
    </xf>
    <xf numFmtId="166" fontId="11" fillId="33" borderId="55" xfId="49" applyFont="1" applyFill="1" applyBorder="1" applyAlignment="1" applyProtection="1">
      <alignment horizontal="center" vertical="center" wrapText="1"/>
      <protection/>
    </xf>
    <xf numFmtId="0" fontId="0" fillId="0" borderId="0" xfId="45" applyFont="1" applyBorder="1" applyAlignment="1" applyProtection="1">
      <alignment horizontal="center" vertical="center"/>
      <protection locked="0"/>
    </xf>
    <xf numFmtId="0" fontId="0" fillId="0" borderId="0" xfId="45" applyFont="1" applyBorder="1" applyAlignment="1" applyProtection="1">
      <alignment vertical="center"/>
      <protection locked="0"/>
    </xf>
    <xf numFmtId="0" fontId="0" fillId="0" borderId="0" xfId="45" applyFont="1" applyFill="1" applyBorder="1" applyAlignment="1" applyProtection="1">
      <alignment horizontal="center" vertical="center"/>
      <protection locked="0"/>
    </xf>
    <xf numFmtId="0" fontId="2" fillId="0" borderId="0" xfId="45" applyFont="1" applyBorder="1" applyAlignment="1" applyProtection="1">
      <alignment vertical="center"/>
      <protection locked="0"/>
    </xf>
    <xf numFmtId="0" fontId="4" fillId="0" borderId="0" xfId="45" applyFont="1" applyBorder="1" applyAlignment="1" applyProtection="1">
      <alignment vertical="center"/>
      <protection locked="0"/>
    </xf>
    <xf numFmtId="0" fontId="6" fillId="0" borderId="0" xfId="45" applyFont="1" applyBorder="1" applyAlignment="1" applyProtection="1">
      <alignment vertical="center"/>
      <protection locked="0"/>
    </xf>
    <xf numFmtId="0" fontId="6" fillId="0" borderId="0" xfId="45" applyFont="1" applyBorder="1" applyAlignment="1" applyProtection="1">
      <alignment horizontal="center" vertical="center"/>
      <protection locked="0"/>
    </xf>
    <xf numFmtId="0" fontId="0" fillId="0" borderId="25" xfId="45" applyFont="1" applyBorder="1" applyAlignment="1" applyProtection="1">
      <alignment vertical="center"/>
      <protection locked="0"/>
    </xf>
    <xf numFmtId="0" fontId="0" fillId="0" borderId="25" xfId="45" applyFont="1" applyFill="1" applyBorder="1" applyAlignment="1" applyProtection="1">
      <alignment horizontal="center" vertical="center"/>
      <protection locked="0"/>
    </xf>
    <xf numFmtId="0" fontId="0" fillId="0" borderId="25" xfId="45" applyFont="1" applyBorder="1" applyAlignment="1" applyProtection="1">
      <alignment horizontal="left" vertical="center"/>
      <protection locked="0"/>
    </xf>
    <xf numFmtId="0" fontId="5" fillId="0" borderId="25" xfId="45" applyFont="1" applyBorder="1" applyAlignment="1" applyProtection="1">
      <alignment horizontal="center" vertical="center" wrapText="1"/>
      <protection locked="0"/>
    </xf>
    <xf numFmtId="4" fontId="5" fillId="0" borderId="25" xfId="45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45" applyFont="1" applyBorder="1" applyAlignment="1" applyProtection="1">
      <alignment vertical="center"/>
      <protection locked="0"/>
    </xf>
    <xf numFmtId="0" fontId="5" fillId="0" borderId="0" xfId="45" applyFont="1" applyBorder="1" applyAlignment="1" applyProtection="1">
      <alignment horizontal="left" vertical="center" wrapText="1"/>
      <protection locked="0"/>
    </xf>
    <xf numFmtId="0" fontId="0" fillId="0" borderId="0" xfId="45" applyFont="1" applyBorder="1" applyAlignment="1" applyProtection="1">
      <alignment vertical="center" wrapText="1"/>
      <protection locked="0"/>
    </xf>
    <xf numFmtId="0" fontId="0" fillId="0" borderId="0" xfId="45" applyFont="1" applyBorder="1" applyAlignment="1" applyProtection="1">
      <alignment horizontal="center" vertical="center" wrapText="1"/>
      <protection locked="0"/>
    </xf>
    <xf numFmtId="4" fontId="0" fillId="0" borderId="56" xfId="98" applyNumberFormat="1" applyFont="1" applyFill="1" applyBorder="1" applyAlignment="1" applyProtection="1">
      <alignment horizontal="center" vertical="center"/>
      <protection locked="0"/>
    </xf>
    <xf numFmtId="4" fontId="0" fillId="0" borderId="38" xfId="98" applyNumberFormat="1" applyFont="1" applyFill="1" applyBorder="1" applyAlignment="1" applyProtection="1">
      <alignment horizontal="center" vertical="center"/>
      <protection locked="0"/>
    </xf>
    <xf numFmtId="4" fontId="0" fillId="0" borderId="57" xfId="98" applyNumberFormat="1" applyFont="1" applyFill="1" applyBorder="1" applyAlignment="1" applyProtection="1">
      <alignment horizontal="center" vertical="center"/>
      <protection locked="0"/>
    </xf>
    <xf numFmtId="4" fontId="0" fillId="0" borderId="39" xfId="98" applyNumberFormat="1" applyFont="1" applyFill="1" applyBorder="1" applyAlignment="1" applyProtection="1">
      <alignment horizontal="center" vertical="center"/>
      <protection locked="0"/>
    </xf>
    <xf numFmtId="4" fontId="0" fillId="0" borderId="58" xfId="98" applyNumberFormat="1" applyFont="1" applyFill="1" applyBorder="1" applyAlignment="1" applyProtection="1">
      <alignment horizontal="center" vertical="center"/>
      <protection locked="0"/>
    </xf>
    <xf numFmtId="10" fontId="0" fillId="0" borderId="0" xfId="101" applyNumberFormat="1" applyFont="1" applyFill="1" applyBorder="1" applyAlignment="1" applyProtection="1">
      <alignment vertical="center"/>
      <protection locked="0"/>
    </xf>
    <xf numFmtId="10" fontId="0" fillId="0" borderId="0" xfId="101" applyNumberFormat="1" applyFont="1" applyFill="1" applyBorder="1" applyAlignment="1" applyProtection="1">
      <alignment vertical="center" wrapText="1"/>
      <protection locked="0"/>
    </xf>
    <xf numFmtId="10" fontId="0" fillId="0" borderId="0" xfId="101" applyNumberFormat="1" applyFont="1" applyFill="1" applyBorder="1" applyAlignment="1" applyProtection="1">
      <alignment horizontal="center" vertical="center"/>
      <protection locked="0"/>
    </xf>
    <xf numFmtId="10" fontId="0" fillId="0" borderId="0" xfId="101" applyNumberFormat="1" applyFont="1" applyFill="1" applyBorder="1" applyAlignment="1" applyProtection="1">
      <alignment horizontal="center" vertical="center" wrapText="1"/>
      <protection locked="0"/>
    </xf>
    <xf numFmtId="10" fontId="76" fillId="37" borderId="59" xfId="101" applyNumberFormat="1" applyFont="1" applyFill="1" applyBorder="1" applyAlignment="1" applyProtection="1">
      <alignment horizontal="center" vertical="center"/>
      <protection locked="0"/>
    </xf>
    <xf numFmtId="0" fontId="14" fillId="0" borderId="0" xfId="45" applyFont="1" applyAlignment="1" applyProtection="1">
      <alignment horizontal="right" vertical="center"/>
      <protection locked="0"/>
    </xf>
    <xf numFmtId="0" fontId="15" fillId="0" borderId="0" xfId="45" applyFont="1" applyBorder="1" applyAlignment="1" applyProtection="1">
      <alignment vertical="center"/>
      <protection locked="0"/>
    </xf>
    <xf numFmtId="0" fontId="15" fillId="0" borderId="0" xfId="45" applyFont="1" applyFill="1" applyBorder="1" applyAlignment="1" applyProtection="1">
      <alignment horizontal="center" vertical="center" wrapText="1"/>
      <protection locked="0"/>
    </xf>
    <xf numFmtId="0" fontId="7" fillId="0" borderId="0" xfId="45" applyFont="1" applyBorder="1" applyAlignment="1" applyProtection="1">
      <alignment horizontal="left" vertical="center" wrapText="1"/>
      <protection locked="0"/>
    </xf>
    <xf numFmtId="0" fontId="14" fillId="0" borderId="0" xfId="45" applyFont="1" applyAlignment="1" applyProtection="1">
      <alignment horizontal="center" vertical="center"/>
      <protection locked="0"/>
    </xf>
    <xf numFmtId="4" fontId="14" fillId="0" borderId="0" xfId="45" applyNumberFormat="1" applyFont="1" applyFill="1" applyAlignment="1" applyProtection="1">
      <alignment horizontal="center" vertical="center"/>
      <protection locked="0"/>
    </xf>
    <xf numFmtId="0" fontId="16" fillId="0" borderId="0" xfId="45" applyFont="1" applyBorder="1" applyAlignment="1" applyProtection="1">
      <alignment horizontal="center" vertical="center" wrapText="1"/>
      <protection locked="0"/>
    </xf>
    <xf numFmtId="0" fontId="16" fillId="0" borderId="0" xfId="45" applyFont="1" applyFill="1" applyBorder="1" applyAlignment="1" applyProtection="1">
      <alignment horizontal="center" vertical="center" wrapText="1"/>
      <protection locked="0"/>
    </xf>
    <xf numFmtId="4" fontId="0" fillId="0" borderId="0" xfId="45" applyNumberFormat="1" applyFont="1" applyBorder="1" applyAlignment="1" applyProtection="1">
      <alignment vertical="center"/>
      <protection locked="0"/>
    </xf>
    <xf numFmtId="4" fontId="0" fillId="0" borderId="0" xfId="45" applyNumberFormat="1" applyFont="1" applyBorder="1" applyAlignment="1" applyProtection="1">
      <alignment horizontal="center" vertical="center"/>
      <protection locked="0"/>
    </xf>
    <xf numFmtId="0" fontId="14" fillId="0" borderId="0" xfId="45" applyFont="1" applyBorder="1" applyAlignment="1" applyProtection="1">
      <alignment horizontal="center" vertical="center"/>
      <protection locked="0"/>
    </xf>
    <xf numFmtId="0" fontId="7" fillId="0" borderId="0" xfId="45" applyFont="1" applyBorder="1" applyAlignment="1" applyProtection="1">
      <alignment horizontal="center" vertical="center" wrapText="1"/>
      <protection locked="0"/>
    </xf>
    <xf numFmtId="0" fontId="0" fillId="0" borderId="0" xfId="45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168" fontId="0" fillId="0" borderId="0" xfId="45" applyNumberFormat="1" applyFont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0" fillId="0" borderId="0" xfId="45" applyFont="1" applyAlignment="1" applyProtection="1">
      <alignment horizontal="center" vertical="center"/>
      <protection locked="0"/>
    </xf>
    <xf numFmtId="4" fontId="0" fillId="0" borderId="0" xfId="45" applyNumberFormat="1" applyFont="1" applyAlignment="1" applyProtection="1">
      <alignment horizontal="center" vertical="center"/>
      <protection locked="0"/>
    </xf>
    <xf numFmtId="0" fontId="0" fillId="0" borderId="0" xfId="45" applyFont="1" applyBorder="1" applyAlignment="1" applyProtection="1">
      <alignment horizontal="left" vertical="center"/>
      <protection locked="0"/>
    </xf>
    <xf numFmtId="4" fontId="0" fillId="0" borderId="0" xfId="45" applyNumberFormat="1" applyFont="1" applyFill="1" applyBorder="1" applyAlignment="1" applyProtection="1">
      <alignment horizontal="center" vertical="center"/>
      <protection locked="0"/>
    </xf>
    <xf numFmtId="166" fontId="0" fillId="0" borderId="0" xfId="49" applyFont="1" applyFill="1" applyBorder="1" applyAlignment="1" applyProtection="1">
      <alignment horizontal="center" vertical="center"/>
      <protection locked="0"/>
    </xf>
    <xf numFmtId="0" fontId="5" fillId="0" borderId="0" xfId="45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14" fillId="0" borderId="0" xfId="0" applyFont="1" applyBorder="1" applyAlignment="1" applyProtection="1">
      <alignment vertical="center"/>
      <protection locked="0"/>
    </xf>
    <xf numFmtId="0" fontId="5" fillId="0" borderId="60" xfId="45" applyFont="1" applyBorder="1" applyAlignment="1" applyProtection="1">
      <alignment vertical="center" wrapText="1"/>
      <protection/>
    </xf>
    <xf numFmtId="0" fontId="5" fillId="0" borderId="0" xfId="45" applyFont="1" applyBorder="1" applyAlignment="1" applyProtection="1">
      <alignment horizontal="center" vertical="center" wrapText="1"/>
      <protection/>
    </xf>
    <xf numFmtId="0" fontId="5" fillId="0" borderId="0" xfId="45" applyFont="1" applyFill="1" applyBorder="1" applyAlignment="1" applyProtection="1">
      <alignment vertical="center"/>
      <protection/>
    </xf>
    <xf numFmtId="0" fontId="5" fillId="0" borderId="0" xfId="45" applyFont="1" applyBorder="1" applyAlignment="1" applyProtection="1">
      <alignment vertical="center"/>
      <protection/>
    </xf>
    <xf numFmtId="0" fontId="7" fillId="0" borderId="0" xfId="45" applyFont="1" applyFill="1" applyBorder="1" applyAlignment="1" applyProtection="1">
      <alignment vertical="center"/>
      <protection/>
    </xf>
    <xf numFmtId="168" fontId="5" fillId="0" borderId="24" xfId="45" applyNumberFormat="1" applyFont="1" applyBorder="1" applyAlignment="1" applyProtection="1">
      <alignment horizontal="center" vertical="center" wrapText="1"/>
      <protection/>
    </xf>
    <xf numFmtId="0" fontId="5" fillId="0" borderId="60" xfId="45" applyFont="1" applyBorder="1" applyAlignment="1" applyProtection="1">
      <alignment horizontal="left" vertical="center"/>
      <protection/>
    </xf>
    <xf numFmtId="0" fontId="5" fillId="0" borderId="0" xfId="45" applyFont="1" applyFill="1" applyBorder="1" applyAlignment="1" applyProtection="1">
      <alignment horizontal="left" vertical="center" wrapText="1"/>
      <protection/>
    </xf>
    <xf numFmtId="0" fontId="5" fillId="0" borderId="0" xfId="45" applyFont="1" applyBorder="1" applyAlignment="1" applyProtection="1">
      <alignment horizontal="left" vertical="center" wrapText="1"/>
      <protection/>
    </xf>
    <xf numFmtId="0" fontId="5" fillId="0" borderId="24" xfId="45" applyFont="1" applyBorder="1" applyAlignment="1" applyProtection="1">
      <alignment horizontal="center" vertical="center" wrapText="1"/>
      <protection/>
    </xf>
    <xf numFmtId="0" fontId="5" fillId="0" borderId="60" xfId="45" applyFont="1" applyBorder="1" applyAlignment="1" applyProtection="1">
      <alignment vertical="center"/>
      <protection/>
    </xf>
    <xf numFmtId="166" fontId="5" fillId="0" borderId="24" xfId="45" applyNumberFormat="1" applyFont="1" applyBorder="1" applyAlignment="1" applyProtection="1">
      <alignment horizontal="center" vertical="center" wrapText="1"/>
      <protection/>
    </xf>
    <xf numFmtId="4" fontId="5" fillId="0" borderId="0" xfId="45" applyNumberFormat="1" applyFont="1" applyFill="1" applyBorder="1" applyAlignment="1" applyProtection="1">
      <alignment horizontal="center" vertical="center" wrapText="1"/>
      <protection/>
    </xf>
    <xf numFmtId="0" fontId="5" fillId="0" borderId="0" xfId="45" applyFont="1" applyBorder="1" applyAlignment="1" applyProtection="1">
      <alignment vertical="center" wrapText="1"/>
      <protection/>
    </xf>
    <xf numFmtId="179" fontId="5" fillId="0" borderId="0" xfId="45" applyNumberFormat="1" applyFont="1" applyBorder="1" applyAlignment="1" applyProtection="1">
      <alignment horizontal="center" vertical="center" wrapText="1"/>
      <protection/>
    </xf>
    <xf numFmtId="0" fontId="5" fillId="0" borderId="60" xfId="45" applyFont="1" applyBorder="1" applyAlignment="1" applyProtection="1">
      <alignment horizontal="left" vertical="center" wrapText="1"/>
      <protection/>
    </xf>
    <xf numFmtId="0" fontId="8" fillId="0" borderId="0" xfId="45" applyFont="1" applyBorder="1" applyAlignment="1" applyProtection="1">
      <alignment horizontal="center" vertical="center" wrapText="1"/>
      <protection/>
    </xf>
    <xf numFmtId="166" fontId="5" fillId="0" borderId="0" xfId="45" applyNumberFormat="1" applyFont="1" applyBorder="1" applyAlignment="1" applyProtection="1">
      <alignment horizontal="center" vertical="center" wrapText="1"/>
      <protection/>
    </xf>
    <xf numFmtId="4" fontId="5" fillId="0" borderId="24" xfId="45" applyNumberFormat="1" applyFont="1" applyBorder="1" applyAlignment="1" applyProtection="1">
      <alignment horizontal="center" vertical="center" wrapText="1"/>
      <protection/>
    </xf>
    <xf numFmtId="0" fontId="5" fillId="0" borderId="61" xfId="45" applyFont="1" applyBorder="1" applyAlignment="1" applyProtection="1">
      <alignment vertical="center"/>
      <protection/>
    </xf>
    <xf numFmtId="0" fontId="7" fillId="0" borderId="25" xfId="45" applyFont="1" applyFill="1" applyBorder="1" applyAlignment="1" applyProtection="1">
      <alignment vertical="center"/>
      <protection/>
    </xf>
    <xf numFmtId="0" fontId="5" fillId="0" borderId="25" xfId="45" applyFont="1" applyBorder="1" applyAlignment="1" applyProtection="1">
      <alignment vertical="center"/>
      <protection/>
    </xf>
    <xf numFmtId="0" fontId="7" fillId="0" borderId="62" xfId="45" applyFont="1" applyFill="1" applyBorder="1" applyAlignment="1" applyProtection="1">
      <alignment vertical="center"/>
      <protection/>
    </xf>
    <xf numFmtId="0" fontId="0" fillId="0" borderId="60" xfId="45" applyFont="1" applyBorder="1" applyAlignment="1" applyProtection="1">
      <alignment vertical="center" wrapText="1"/>
      <protection/>
    </xf>
    <xf numFmtId="0" fontId="0" fillId="0" borderId="0" xfId="45" applyFont="1" applyBorder="1" applyAlignment="1" applyProtection="1">
      <alignment vertical="center" wrapText="1"/>
      <protection/>
    </xf>
    <xf numFmtId="0" fontId="0" fillId="0" borderId="0" xfId="45" applyFont="1" applyFill="1" applyBorder="1" applyAlignment="1" applyProtection="1">
      <alignment vertical="center" wrapText="1"/>
      <protection/>
    </xf>
    <xf numFmtId="0" fontId="0" fillId="0" borderId="0" xfId="45" applyFont="1" applyBorder="1" applyAlignment="1" applyProtection="1">
      <alignment horizontal="left" vertical="center" wrapText="1"/>
      <protection/>
    </xf>
    <xf numFmtId="0" fontId="0" fillId="0" borderId="0" xfId="45" applyFont="1" applyBorder="1" applyAlignment="1" applyProtection="1">
      <alignment horizontal="center" vertical="center" wrapText="1"/>
      <protection/>
    </xf>
    <xf numFmtId="4" fontId="0" fillId="0" borderId="0" xfId="45" applyNumberFormat="1" applyFont="1" applyFill="1" applyBorder="1" applyAlignment="1" applyProtection="1">
      <alignment horizontal="center" vertical="center" wrapText="1"/>
      <protection/>
    </xf>
    <xf numFmtId="0" fontId="0" fillId="0" borderId="24" xfId="45" applyFont="1" applyBorder="1" applyAlignment="1" applyProtection="1">
      <alignment horizontal="center" vertical="center" wrapText="1"/>
      <protection/>
    </xf>
    <xf numFmtId="49" fontId="76" fillId="34" borderId="63" xfId="45" applyNumberFormat="1" applyFont="1" applyFill="1" applyBorder="1" applyAlignment="1" applyProtection="1">
      <alignment horizontal="center" vertical="center"/>
      <protection/>
    </xf>
    <xf numFmtId="0" fontId="76" fillId="34" borderId="27" xfId="45" applyFont="1" applyFill="1" applyBorder="1" applyAlignment="1" applyProtection="1">
      <alignment horizontal="center" vertical="center" wrapText="1"/>
      <protection/>
    </xf>
    <xf numFmtId="0" fontId="76" fillId="34" borderId="15" xfId="45" applyFont="1" applyFill="1" applyBorder="1" applyAlignment="1" applyProtection="1">
      <alignment horizontal="left" vertical="center" wrapText="1"/>
      <protection/>
    </xf>
    <xf numFmtId="0" fontId="76" fillId="34" borderId="17" xfId="45" applyFont="1" applyFill="1" applyBorder="1" applyAlignment="1" applyProtection="1">
      <alignment horizontal="center" vertical="center" wrapText="1"/>
      <protection/>
    </xf>
    <xf numFmtId="4" fontId="76" fillId="37" borderId="15" xfId="45" applyNumberFormat="1" applyFont="1" applyFill="1" applyBorder="1" applyAlignment="1" applyProtection="1">
      <alignment horizontal="center" vertical="center" wrapText="1"/>
      <protection/>
    </xf>
    <xf numFmtId="4" fontId="76" fillId="34" borderId="17" xfId="45" applyNumberFormat="1" applyFont="1" applyFill="1" applyBorder="1" applyAlignment="1" applyProtection="1">
      <alignment horizontal="center" vertical="center" wrapText="1"/>
      <protection/>
    </xf>
    <xf numFmtId="168" fontId="76" fillId="34" borderId="64" xfId="45" applyNumberFormat="1" applyFont="1" applyFill="1" applyBorder="1" applyAlignment="1" applyProtection="1">
      <alignment horizontal="center" vertical="center" wrapText="1"/>
      <protection/>
    </xf>
    <xf numFmtId="170" fontId="10" fillId="38" borderId="22" xfId="45" applyNumberFormat="1" applyFont="1" applyFill="1" applyBorder="1" applyAlignment="1" applyProtection="1">
      <alignment horizontal="center" vertical="center" wrapText="1"/>
      <protection/>
    </xf>
    <xf numFmtId="0" fontId="10" fillId="35" borderId="22" xfId="45" applyFont="1" applyFill="1" applyBorder="1" applyAlignment="1" applyProtection="1">
      <alignment horizontal="left" vertical="center" wrapText="1"/>
      <protection/>
    </xf>
    <xf numFmtId="166" fontId="10" fillId="35" borderId="22" xfId="45" applyNumberFormat="1" applyFont="1" applyFill="1" applyBorder="1" applyAlignment="1" applyProtection="1">
      <alignment horizontal="centerContinuous" vertical="center" wrapText="1"/>
      <protection/>
    </xf>
    <xf numFmtId="0" fontId="4" fillId="0" borderId="21" xfId="45" applyFont="1" applyFill="1" applyBorder="1" applyAlignment="1" applyProtection="1">
      <alignment horizontal="center" vertical="center" wrapText="1"/>
      <protection/>
    </xf>
    <xf numFmtId="0" fontId="4" fillId="0" borderId="21" xfId="45" applyFont="1" applyBorder="1" applyAlignment="1" applyProtection="1">
      <alignment horizontal="left" vertical="center" wrapText="1"/>
      <protection/>
    </xf>
    <xf numFmtId="49" fontId="0" fillId="0" borderId="65" xfId="0" applyNumberFormat="1" applyFont="1" applyFill="1" applyBorder="1" applyAlignment="1" applyProtection="1">
      <alignment horizontal="center" vertical="center"/>
      <protection/>
    </xf>
    <xf numFmtId="0" fontId="0" fillId="0" borderId="0" xfId="80" applyNumberFormat="1" applyFont="1" applyAlignment="1" applyProtection="1">
      <alignment horizontal="center"/>
      <protection/>
    </xf>
    <xf numFmtId="0" fontId="0" fillId="0" borderId="56" xfId="0" applyFont="1" applyFill="1" applyBorder="1" applyAlignment="1" applyProtection="1">
      <alignment horizontal="center" vertical="center"/>
      <protection/>
    </xf>
    <xf numFmtId="0" fontId="0" fillId="0" borderId="56" xfId="0" applyFont="1" applyFill="1" applyBorder="1" applyAlignment="1" applyProtection="1">
      <alignment horizontal="left" vertical="center" wrapText="1"/>
      <protection/>
    </xf>
    <xf numFmtId="4" fontId="0" fillId="0" borderId="56" xfId="0" applyNumberFormat="1" applyFont="1" applyFill="1" applyBorder="1" applyAlignment="1" applyProtection="1">
      <alignment horizontal="center" vertical="center"/>
      <protection/>
    </xf>
    <xf numFmtId="4" fontId="0" fillId="0" borderId="56" xfId="98" applyNumberFormat="1" applyFont="1" applyFill="1" applyBorder="1" applyAlignment="1" applyProtection="1">
      <alignment horizontal="center" vertical="center"/>
      <protection/>
    </xf>
    <xf numFmtId="4" fontId="0" fillId="0" borderId="56" xfId="98" applyNumberFormat="1" applyFont="1" applyFill="1" applyBorder="1" applyAlignment="1" applyProtection="1">
      <alignment horizontal="center" vertical="center"/>
      <protection/>
    </xf>
    <xf numFmtId="166" fontId="0" fillId="0" borderId="56" xfId="49" applyFont="1" applyFill="1" applyBorder="1" applyAlignment="1" applyProtection="1">
      <alignment horizontal="right" vertical="center"/>
      <protection/>
    </xf>
    <xf numFmtId="10" fontId="0" fillId="0" borderId="66" xfId="101" applyNumberFormat="1" applyFont="1" applyFill="1" applyBorder="1" applyAlignment="1" applyProtection="1">
      <alignment horizontal="center" vertical="center"/>
      <protection/>
    </xf>
    <xf numFmtId="0" fontId="4" fillId="0" borderId="18" xfId="45" applyFont="1" applyFill="1" applyBorder="1" applyAlignment="1" applyProtection="1">
      <alignment horizontal="center" vertical="center" wrapText="1"/>
      <protection/>
    </xf>
    <xf numFmtId="0" fontId="0" fillId="0" borderId="67" xfId="0" applyNumberFormat="1" applyFill="1" applyBorder="1" applyAlignment="1" applyProtection="1">
      <alignment horizontal="center"/>
      <protection/>
    </xf>
    <xf numFmtId="2" fontId="13" fillId="0" borderId="12" xfId="0" applyNumberFormat="1" applyFont="1" applyFill="1" applyBorder="1" applyAlignment="1" applyProtection="1">
      <alignment horizontal="center" vertical="center"/>
      <protection/>
    </xf>
    <xf numFmtId="10" fontId="0" fillId="0" borderId="68" xfId="101" applyNumberFormat="1" applyFont="1" applyFill="1" applyBorder="1" applyAlignment="1" applyProtection="1">
      <alignment horizontal="center" vertical="center"/>
      <protection/>
    </xf>
    <xf numFmtId="0" fontId="0" fillId="0" borderId="12" xfId="45" applyNumberFormat="1" applyFont="1" applyFill="1" applyBorder="1" applyAlignment="1" applyProtection="1">
      <alignment horizontal="center" vertical="center"/>
      <protection/>
    </xf>
    <xf numFmtId="166" fontId="0" fillId="0" borderId="56" xfId="49" applyFont="1" applyFill="1" applyBorder="1" applyAlignment="1" applyProtection="1">
      <alignment horizontal="right" vertical="center"/>
      <protection/>
    </xf>
    <xf numFmtId="10" fontId="0" fillId="0" borderId="68" xfId="101" applyNumberFormat="1" applyFont="1" applyFill="1" applyBorder="1" applyAlignment="1" applyProtection="1">
      <alignment horizontal="center" vertical="center"/>
      <protection/>
    </xf>
    <xf numFmtId="0" fontId="0" fillId="0" borderId="12" xfId="45" applyNumberFormat="1" applyFont="1" applyFill="1" applyBorder="1" applyAlignment="1" applyProtection="1">
      <alignment horizontal="center" vertical="center"/>
      <protection/>
    </xf>
    <xf numFmtId="0" fontId="4" fillId="0" borderId="18" xfId="45" applyFont="1" applyBorder="1" applyAlignment="1" applyProtection="1">
      <alignment horizontal="left" vertical="center" wrapText="1"/>
      <protection/>
    </xf>
    <xf numFmtId="0" fontId="0" fillId="0" borderId="67" xfId="80" applyFont="1" applyFill="1" applyBorder="1" applyAlignment="1" applyProtection="1">
      <alignment horizontal="center"/>
      <protection/>
    </xf>
    <xf numFmtId="10" fontId="0" fillId="0" borderId="66" xfId="101" applyNumberFormat="1" applyFont="1" applyFill="1" applyBorder="1" applyAlignment="1" applyProtection="1">
      <alignment horizontal="center" vertical="center"/>
      <protection/>
    </xf>
    <xf numFmtId="49" fontId="0" fillId="0" borderId="12" xfId="45" applyNumberFormat="1" applyFont="1" applyFill="1" applyBorder="1" applyAlignment="1" applyProtection="1">
      <alignment horizontal="center" vertical="center"/>
      <protection/>
    </xf>
    <xf numFmtId="4" fontId="0" fillId="0" borderId="12" xfId="98" applyNumberFormat="1" applyFont="1" applyFill="1" applyBorder="1" applyAlignment="1" applyProtection="1">
      <alignment horizontal="center" vertical="center"/>
      <protection/>
    </xf>
    <xf numFmtId="4" fontId="0" fillId="0" borderId="56" xfId="45" applyNumberFormat="1" applyFont="1" applyFill="1" applyBorder="1" applyAlignment="1" applyProtection="1">
      <alignment horizontal="center" vertical="center" wrapText="1"/>
      <protection/>
    </xf>
    <xf numFmtId="170" fontId="10" fillId="39" borderId="22" xfId="45" applyNumberFormat="1" applyFont="1" applyFill="1" applyBorder="1" applyAlignment="1" applyProtection="1">
      <alignment horizontal="center" vertical="center" wrapText="1"/>
      <protection/>
    </xf>
    <xf numFmtId="49" fontId="0" fillId="0" borderId="69" xfId="45" applyNumberFormat="1" applyFont="1" applyFill="1" applyBorder="1" applyAlignment="1" applyProtection="1">
      <alignment horizontal="center" vertical="center"/>
      <protection/>
    </xf>
    <xf numFmtId="0" fontId="0" fillId="0" borderId="38" xfId="45" applyFont="1" applyFill="1" applyBorder="1" applyAlignment="1" applyProtection="1">
      <alignment horizontal="center" vertical="center" wrapText="1"/>
      <protection/>
    </xf>
    <xf numFmtId="0" fontId="0" fillId="0" borderId="38" xfId="0" applyFont="1" applyFill="1" applyBorder="1" applyAlignment="1" applyProtection="1">
      <alignment horizontal="center" vertical="center"/>
      <protection/>
    </xf>
    <xf numFmtId="0" fontId="0" fillId="0" borderId="38" xfId="0" applyFont="1" applyFill="1" applyBorder="1" applyAlignment="1" applyProtection="1">
      <alignment horizontal="left" vertical="center" wrapText="1"/>
      <protection/>
    </xf>
    <xf numFmtId="4" fontId="0" fillId="0" borderId="38" xfId="0" applyNumberFormat="1" applyFont="1" applyFill="1" applyBorder="1" applyAlignment="1" applyProtection="1">
      <alignment horizontal="center" vertical="center"/>
      <protection/>
    </xf>
    <xf numFmtId="4" fontId="0" fillId="0" borderId="38" xfId="45" applyNumberFormat="1" applyFont="1" applyFill="1" applyBorder="1" applyAlignment="1" applyProtection="1">
      <alignment horizontal="center" vertical="center" wrapText="1"/>
      <protection/>
    </xf>
    <xf numFmtId="166" fontId="0" fillId="0" borderId="38" xfId="49" applyFont="1" applyFill="1" applyBorder="1" applyAlignment="1" applyProtection="1">
      <alignment horizontal="right" vertical="center"/>
      <protection/>
    </xf>
    <xf numFmtId="10" fontId="0" fillId="0" borderId="70" xfId="101" applyNumberFormat="1" applyFont="1" applyFill="1" applyBorder="1" applyAlignment="1" applyProtection="1">
      <alignment horizontal="center" vertical="center"/>
      <protection/>
    </xf>
    <xf numFmtId="49" fontId="0" fillId="0" borderId="71" xfId="45" applyNumberFormat="1" applyFont="1" applyFill="1" applyBorder="1" applyAlignment="1" applyProtection="1">
      <alignment horizontal="center" vertical="center"/>
      <protection/>
    </xf>
    <xf numFmtId="0" fontId="0" fillId="0" borderId="57" xfId="45" applyFont="1" applyFill="1" applyBorder="1" applyAlignment="1" applyProtection="1">
      <alignment horizontal="center" vertical="center" wrapText="1"/>
      <protection/>
    </xf>
    <xf numFmtId="0" fontId="0" fillId="0" borderId="57" xfId="0" applyFont="1" applyFill="1" applyBorder="1" applyAlignment="1" applyProtection="1">
      <alignment horizontal="center" vertical="center"/>
      <protection/>
    </xf>
    <xf numFmtId="0" fontId="0" fillId="0" borderId="57" xfId="0" applyFont="1" applyFill="1" applyBorder="1" applyAlignment="1" applyProtection="1">
      <alignment horizontal="left" vertical="center" wrapText="1"/>
      <protection/>
    </xf>
    <xf numFmtId="4" fontId="0" fillId="0" borderId="57" xfId="0" applyNumberFormat="1" applyFont="1" applyFill="1" applyBorder="1" applyAlignment="1" applyProtection="1">
      <alignment horizontal="center" vertical="center"/>
      <protection/>
    </xf>
    <xf numFmtId="4" fontId="0" fillId="0" borderId="57" xfId="45" applyNumberFormat="1" applyFont="1" applyFill="1" applyBorder="1" applyAlignment="1" applyProtection="1">
      <alignment horizontal="center" vertical="center" wrapText="1"/>
      <protection/>
    </xf>
    <xf numFmtId="166" fontId="0" fillId="0" borderId="57" xfId="49" applyFont="1" applyFill="1" applyBorder="1" applyAlignment="1" applyProtection="1">
      <alignment horizontal="right" vertical="center"/>
      <protection/>
    </xf>
    <xf numFmtId="10" fontId="0" fillId="0" borderId="72" xfId="101" applyNumberFormat="1" applyFont="1" applyFill="1" applyBorder="1" applyAlignment="1" applyProtection="1">
      <alignment horizontal="center" vertical="center"/>
      <protection/>
    </xf>
    <xf numFmtId="49" fontId="0" fillId="0" borderId="57" xfId="45" applyNumberFormat="1" applyFont="1" applyFill="1" applyBorder="1" applyAlignment="1" applyProtection="1">
      <alignment horizontal="center" vertical="center"/>
      <protection/>
    </xf>
    <xf numFmtId="49" fontId="0" fillId="0" borderId="73" xfId="45" applyNumberFormat="1" applyFont="1" applyFill="1" applyBorder="1" applyAlignment="1" applyProtection="1">
      <alignment horizontal="center" vertical="center"/>
      <protection/>
    </xf>
    <xf numFmtId="49" fontId="0" fillId="0" borderId="39" xfId="45" applyNumberFormat="1" applyFont="1" applyFill="1" applyBorder="1" applyAlignment="1" applyProtection="1">
      <alignment horizontal="center" vertical="center"/>
      <protection/>
    </xf>
    <xf numFmtId="0" fontId="0" fillId="0" borderId="39" xfId="0" applyFont="1" applyFill="1" applyBorder="1" applyAlignment="1" applyProtection="1">
      <alignment horizontal="center" vertical="center"/>
      <protection/>
    </xf>
    <xf numFmtId="0" fontId="0" fillId="0" borderId="39" xfId="0" applyFont="1" applyFill="1" applyBorder="1" applyAlignment="1" applyProtection="1">
      <alignment horizontal="left" vertical="center" wrapText="1"/>
      <protection/>
    </xf>
    <xf numFmtId="4" fontId="0" fillId="0" borderId="39" xfId="0" applyNumberFormat="1" applyFont="1" applyFill="1" applyBorder="1" applyAlignment="1" applyProtection="1">
      <alignment horizontal="center" vertical="center"/>
      <protection/>
    </xf>
    <xf numFmtId="4" fontId="0" fillId="0" borderId="39" xfId="45" applyNumberFormat="1" applyFont="1" applyFill="1" applyBorder="1" applyAlignment="1" applyProtection="1">
      <alignment horizontal="center" vertical="center" wrapText="1"/>
      <protection/>
    </xf>
    <xf numFmtId="166" fontId="0" fillId="0" borderId="39" xfId="49" applyFont="1" applyFill="1" applyBorder="1" applyAlignment="1" applyProtection="1">
      <alignment horizontal="right" vertical="center"/>
      <protection/>
    </xf>
    <xf numFmtId="10" fontId="0" fillId="0" borderId="74" xfId="101" applyNumberFormat="1" applyFont="1" applyFill="1" applyBorder="1" applyAlignment="1" applyProtection="1">
      <alignment horizontal="center" vertical="center"/>
      <protection/>
    </xf>
    <xf numFmtId="49" fontId="0" fillId="0" borderId="65" xfId="45" applyNumberFormat="1" applyFont="1" applyFill="1" applyBorder="1" applyAlignment="1" applyProtection="1">
      <alignment horizontal="center" vertical="center"/>
      <protection/>
    </xf>
    <xf numFmtId="0" fontId="0" fillId="0" borderId="56" xfId="45" applyFont="1" applyFill="1" applyBorder="1" applyAlignment="1" applyProtection="1">
      <alignment horizontal="center" vertical="center" wrapText="1"/>
      <protection/>
    </xf>
    <xf numFmtId="0" fontId="0" fillId="0" borderId="12" xfId="45" applyFont="1" applyFill="1" applyBorder="1" applyAlignment="1" applyProtection="1">
      <alignment horizontal="center" vertical="center" wrapText="1"/>
      <protection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0" fillId="0" borderId="75" xfId="45" applyFont="1" applyFill="1" applyBorder="1" applyAlignment="1" applyProtection="1">
      <alignment horizontal="center" vertical="center" wrapText="1"/>
      <protection/>
    </xf>
    <xf numFmtId="4" fontId="0" fillId="0" borderId="75" xfId="45" applyNumberFormat="1" applyFont="1" applyFill="1" applyBorder="1" applyAlignment="1" applyProtection="1">
      <alignment horizontal="center" vertical="center" wrapText="1"/>
      <protection/>
    </xf>
    <xf numFmtId="166" fontId="0" fillId="0" borderId="75" xfId="49" applyFont="1" applyFill="1" applyBorder="1" applyAlignment="1" applyProtection="1">
      <alignment horizontal="right" vertical="center"/>
      <protection/>
    </xf>
    <xf numFmtId="10" fontId="0" fillId="0" borderId="76" xfId="101" applyNumberFormat="1" applyFont="1" applyFill="1" applyBorder="1" applyAlignment="1" applyProtection="1">
      <alignment horizontal="center" vertical="center"/>
      <protection/>
    </xf>
    <xf numFmtId="0" fontId="0" fillId="0" borderId="57" xfId="45" applyFont="1" applyFill="1" applyBorder="1" applyAlignment="1" applyProtection="1">
      <alignment horizontal="center" vertical="center" wrapText="1"/>
      <protection/>
    </xf>
    <xf numFmtId="4" fontId="0" fillId="0" borderId="57" xfId="45" applyNumberFormat="1" applyFont="1" applyFill="1" applyBorder="1" applyAlignment="1" applyProtection="1">
      <alignment horizontal="center" vertical="center" wrapText="1"/>
      <protection/>
    </xf>
    <xf numFmtId="0" fontId="0" fillId="0" borderId="77" xfId="45" applyFont="1" applyFill="1" applyBorder="1" applyAlignment="1" applyProtection="1">
      <alignment horizontal="center" vertical="center" wrapText="1"/>
      <protection/>
    </xf>
    <xf numFmtId="4" fontId="0" fillId="0" borderId="38" xfId="45" applyNumberFormat="1" applyFont="1" applyFill="1" applyBorder="1" applyAlignment="1" applyProtection="1">
      <alignment horizontal="center" vertical="center" wrapText="1"/>
      <protection/>
    </xf>
    <xf numFmtId="0" fontId="0" fillId="0" borderId="71" xfId="45" applyFont="1" applyFill="1" applyBorder="1" applyAlignment="1" applyProtection="1">
      <alignment horizontal="center" vertical="center" wrapText="1"/>
      <protection/>
    </xf>
    <xf numFmtId="0" fontId="0" fillId="0" borderId="65" xfId="45" applyFont="1" applyFill="1" applyBorder="1" applyAlignment="1" applyProtection="1">
      <alignment horizontal="center" vertical="center" wrapText="1"/>
      <protection/>
    </xf>
    <xf numFmtId="4" fontId="0" fillId="0" borderId="56" xfId="45" applyNumberFormat="1" applyFont="1" applyFill="1" applyBorder="1" applyAlignment="1" applyProtection="1">
      <alignment horizontal="center" vertical="center" wrapText="1"/>
      <protection/>
    </xf>
    <xf numFmtId="49" fontId="0" fillId="0" borderId="56" xfId="45" applyNumberFormat="1" applyFont="1" applyFill="1" applyBorder="1" applyAlignment="1" applyProtection="1">
      <alignment horizontal="center" vertical="center"/>
      <protection/>
    </xf>
    <xf numFmtId="49" fontId="0" fillId="0" borderId="78" xfId="45" applyNumberFormat="1" applyFont="1" applyFill="1" applyBorder="1" applyAlignment="1" applyProtection="1">
      <alignment horizontal="center" vertical="center"/>
      <protection/>
    </xf>
    <xf numFmtId="10" fontId="0" fillId="0" borderId="79" xfId="101" applyNumberFormat="1" applyFont="1" applyFill="1" applyBorder="1" applyAlignment="1" applyProtection="1">
      <alignment horizontal="center" vertical="center"/>
      <protection/>
    </xf>
    <xf numFmtId="0" fontId="4" fillId="0" borderId="18" xfId="45" applyFont="1" applyFill="1" applyBorder="1" applyAlignment="1" applyProtection="1">
      <alignment horizontal="left" vertical="center" wrapText="1"/>
      <protection/>
    </xf>
    <xf numFmtId="49" fontId="0" fillId="0" borderId="69" xfId="0" applyNumberFormat="1" applyFill="1" applyBorder="1" applyAlignment="1" applyProtection="1">
      <alignment horizontal="center" vertical="center"/>
      <protection/>
    </xf>
    <xf numFmtId="166" fontId="0" fillId="0" borderId="38" xfId="49" applyFont="1" applyFill="1" applyBorder="1" applyAlignment="1" applyProtection="1">
      <alignment horizontal="right" vertical="center"/>
      <protection/>
    </xf>
    <xf numFmtId="10" fontId="0" fillId="0" borderId="70" xfId="101" applyNumberFormat="1" applyFont="1" applyFill="1" applyBorder="1" applyAlignment="1" applyProtection="1">
      <alignment horizontal="center" vertical="center"/>
      <protection/>
    </xf>
    <xf numFmtId="49" fontId="0" fillId="0" borderId="73" xfId="0" applyNumberFormat="1" applyFill="1" applyBorder="1" applyAlignment="1" applyProtection="1">
      <alignment horizontal="center" vertical="center"/>
      <protection/>
    </xf>
    <xf numFmtId="166" fontId="0" fillId="0" borderId="39" xfId="49" applyFont="1" applyFill="1" applyBorder="1" applyAlignment="1" applyProtection="1">
      <alignment horizontal="right" vertical="center"/>
      <protection/>
    </xf>
    <xf numFmtId="10" fontId="0" fillId="0" borderId="74" xfId="101" applyNumberFormat="1" applyFont="1" applyFill="1" applyBorder="1" applyAlignment="1" applyProtection="1">
      <alignment horizontal="center" vertical="center"/>
      <protection/>
    </xf>
    <xf numFmtId="0" fontId="0" fillId="0" borderId="75" xfId="45" applyFont="1" applyFill="1" applyBorder="1" applyAlignment="1" applyProtection="1">
      <alignment horizontal="center" vertical="center"/>
      <protection/>
    </xf>
    <xf numFmtId="0" fontId="0" fillId="0" borderId="80" xfId="45" applyFont="1" applyFill="1" applyBorder="1" applyAlignment="1" applyProtection="1">
      <alignment horizontal="center" vertical="center"/>
      <protection/>
    </xf>
    <xf numFmtId="10" fontId="0" fillId="0" borderId="81" xfId="101" applyNumberFormat="1" applyFont="1" applyFill="1" applyBorder="1" applyAlignment="1" applyProtection="1">
      <alignment horizontal="center" vertical="center"/>
      <protection/>
    </xf>
    <xf numFmtId="0" fontId="0" fillId="0" borderId="12" xfId="45" applyFont="1" applyFill="1" applyBorder="1" applyAlignment="1" applyProtection="1">
      <alignment horizontal="center" vertical="center"/>
      <protection/>
    </xf>
    <xf numFmtId="49" fontId="0" fillId="0" borderId="82" xfId="0" applyNumberFormat="1" applyFont="1" applyFill="1" applyBorder="1" applyAlignment="1" applyProtection="1">
      <alignment horizontal="center" vertical="center"/>
      <protection/>
    </xf>
    <xf numFmtId="0" fontId="0" fillId="0" borderId="78" xfId="45" applyFont="1" applyFill="1" applyBorder="1" applyAlignment="1" applyProtection="1">
      <alignment horizontal="center" vertical="center"/>
      <protection/>
    </xf>
    <xf numFmtId="0" fontId="0" fillId="0" borderId="57" xfId="45" applyFont="1" applyFill="1" applyBorder="1" applyAlignment="1" applyProtection="1">
      <alignment horizontal="center" vertical="center"/>
      <protection/>
    </xf>
    <xf numFmtId="0" fontId="0" fillId="0" borderId="56" xfId="45" applyFont="1" applyFill="1" applyBorder="1" applyAlignment="1" applyProtection="1">
      <alignment horizontal="center" vertical="center"/>
      <protection/>
    </xf>
    <xf numFmtId="49" fontId="0" fillId="0" borderId="69" xfId="0" applyNumberFormat="1" applyFont="1" applyFill="1" applyBorder="1" applyAlignment="1" applyProtection="1">
      <alignment horizontal="center" vertical="center"/>
      <protection/>
    </xf>
    <xf numFmtId="0" fontId="0" fillId="0" borderId="38" xfId="45" applyFont="1" applyFill="1" applyBorder="1" applyAlignment="1" applyProtection="1">
      <alignment horizontal="center" vertical="center"/>
      <protection/>
    </xf>
    <xf numFmtId="49" fontId="0" fillId="0" borderId="71" xfId="0" applyNumberFormat="1" applyFont="1" applyFill="1" applyBorder="1" applyAlignment="1" applyProtection="1">
      <alignment horizontal="center" vertical="center"/>
      <protection/>
    </xf>
    <xf numFmtId="49" fontId="0" fillId="0" borderId="73" xfId="0" applyNumberFormat="1" applyFont="1" applyFill="1" applyBorder="1" applyAlignment="1" applyProtection="1">
      <alignment horizontal="center" vertical="center"/>
      <protection/>
    </xf>
    <xf numFmtId="0" fontId="4" fillId="0" borderId="83" xfId="45" applyFont="1" applyBorder="1" applyAlignment="1" applyProtection="1">
      <alignment horizontal="left" vertical="center" wrapText="1"/>
      <protection/>
    </xf>
    <xf numFmtId="0" fontId="4" fillId="0" borderId="23" xfId="45" applyFont="1" applyFill="1" applyBorder="1" applyAlignment="1" applyProtection="1">
      <alignment horizontal="center" vertical="center" wrapText="1"/>
      <protection/>
    </xf>
    <xf numFmtId="0" fontId="4" fillId="0" borderId="23" xfId="45" applyFont="1" applyBorder="1" applyAlignment="1" applyProtection="1">
      <alignment horizontal="left" vertical="center" wrapText="1"/>
      <protection/>
    </xf>
    <xf numFmtId="49" fontId="0" fillId="0" borderId="77" xfId="0" applyNumberFormat="1" applyFont="1" applyFill="1" applyBorder="1" applyAlignment="1" applyProtection="1">
      <alignment horizontal="center" vertical="center"/>
      <protection/>
    </xf>
    <xf numFmtId="0" fontId="0" fillId="0" borderId="75" xfId="45" applyFont="1" applyFill="1" applyBorder="1" applyAlignment="1" applyProtection="1">
      <alignment horizontal="center" vertical="center"/>
      <protection/>
    </xf>
    <xf numFmtId="166" fontId="0" fillId="0" borderId="75" xfId="49" applyFont="1" applyFill="1" applyBorder="1" applyAlignment="1" applyProtection="1">
      <alignment horizontal="right" vertical="center"/>
      <protection/>
    </xf>
    <xf numFmtId="10" fontId="0" fillId="0" borderId="76" xfId="101" applyNumberFormat="1" applyFont="1" applyFill="1" applyBorder="1" applyAlignment="1" applyProtection="1">
      <alignment horizontal="center" vertical="center"/>
      <protection/>
    </xf>
    <xf numFmtId="0" fontId="76" fillId="34" borderId="84" xfId="45" applyFont="1" applyFill="1" applyBorder="1" applyAlignment="1" applyProtection="1">
      <alignment vertical="center"/>
      <protection/>
    </xf>
    <xf numFmtId="0" fontId="76" fillId="34" borderId="85" xfId="45" applyFont="1" applyFill="1" applyBorder="1" applyAlignment="1" applyProtection="1">
      <alignment vertical="center"/>
      <protection/>
    </xf>
    <xf numFmtId="0" fontId="76" fillId="34" borderId="22" xfId="45" applyFont="1" applyFill="1" applyBorder="1" applyAlignment="1" applyProtection="1">
      <alignment horizontal="left" vertical="center"/>
      <protection/>
    </xf>
    <xf numFmtId="0" fontId="76" fillId="34" borderId="22" xfId="45" applyFont="1" applyFill="1" applyBorder="1" applyAlignment="1" applyProtection="1">
      <alignment horizontal="center" vertical="center"/>
      <protection/>
    </xf>
    <xf numFmtId="4" fontId="76" fillId="37" borderId="59" xfId="45" applyNumberFormat="1" applyFont="1" applyFill="1" applyBorder="1" applyAlignment="1" applyProtection="1">
      <alignment horizontal="center" vertical="center"/>
      <protection/>
    </xf>
    <xf numFmtId="9" fontId="77" fillId="34" borderId="16" xfId="45" applyNumberFormat="1" applyFont="1" applyFill="1" applyBorder="1" applyAlignment="1" applyProtection="1">
      <alignment horizontal="center" vertical="center" wrapText="1"/>
      <protection/>
    </xf>
    <xf numFmtId="0" fontId="4" fillId="0" borderId="0" xfId="45" applyFont="1" applyFill="1" applyBorder="1" applyAlignment="1" applyProtection="1">
      <alignment horizontal="centerContinuous" vertical="center" wrapText="1"/>
      <protection/>
    </xf>
    <xf numFmtId="0" fontId="17" fillId="0" borderId="0" xfId="45" applyFont="1" applyFill="1" applyBorder="1" applyAlignment="1" applyProtection="1">
      <alignment horizontal="centerContinuous" vertical="center" wrapText="1"/>
      <protection/>
    </xf>
    <xf numFmtId="0" fontId="5" fillId="0" borderId="0" xfId="45" applyFont="1" applyFill="1" applyBorder="1" applyAlignment="1" applyProtection="1">
      <alignment horizontal="centerContinuous" vertical="center" wrapText="1"/>
      <protection/>
    </xf>
    <xf numFmtId="0" fontId="14" fillId="0" borderId="0" xfId="45" applyFont="1" applyFill="1" applyAlignment="1" applyProtection="1">
      <alignment horizontal="centerContinuous" vertical="center" wrapText="1"/>
      <protection/>
    </xf>
    <xf numFmtId="4" fontId="14" fillId="0" borderId="0" xfId="45" applyNumberFormat="1" applyFont="1" applyFill="1" applyAlignment="1" applyProtection="1">
      <alignment vertical="center" wrapText="1"/>
      <protection/>
    </xf>
    <xf numFmtId="0" fontId="14" fillId="0" borderId="0" xfId="45" applyFont="1" applyFill="1" applyAlignment="1" applyProtection="1">
      <alignment vertical="center" wrapText="1"/>
      <protection/>
    </xf>
    <xf numFmtId="0" fontId="14" fillId="0" borderId="0" xfId="45" applyFont="1" applyAlignment="1" applyProtection="1">
      <alignment horizontal="right" vertical="center"/>
      <protection/>
    </xf>
    <xf numFmtId="10" fontId="14" fillId="0" borderId="0" xfId="45" applyNumberFormat="1" applyFont="1" applyAlignment="1" applyProtection="1">
      <alignment horizontal="center" vertical="center"/>
      <protection/>
    </xf>
    <xf numFmtId="0" fontId="0" fillId="0" borderId="0" xfId="45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/>
      <protection locked="0"/>
    </xf>
    <xf numFmtId="0" fontId="4" fillId="0" borderId="0" xfId="45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86" xfId="45" applyFont="1" applyBorder="1" applyAlignment="1" applyProtection="1">
      <alignment vertical="center"/>
      <protection locked="0"/>
    </xf>
    <xf numFmtId="0" fontId="4" fillId="0" borderId="86" xfId="45" applyFont="1" applyBorder="1" applyAlignment="1" applyProtection="1">
      <alignment vertical="center"/>
      <protection locked="0"/>
    </xf>
    <xf numFmtId="0" fontId="4" fillId="0" borderId="86" xfId="45" applyFont="1" applyBorder="1" applyAlignment="1" applyProtection="1">
      <alignment horizontal="center" vertical="center"/>
      <protection locked="0"/>
    </xf>
    <xf numFmtId="4" fontId="4" fillId="0" borderId="86" xfId="45" applyNumberFormat="1" applyFont="1" applyBorder="1" applyAlignment="1" applyProtection="1">
      <alignment horizontal="center" vertical="center"/>
      <protection locked="0"/>
    </xf>
    <xf numFmtId="0" fontId="0" fillId="0" borderId="86" xfId="0" applyFont="1" applyBorder="1" applyAlignment="1" applyProtection="1">
      <alignment/>
      <protection locked="0"/>
    </xf>
    <xf numFmtId="0" fontId="0" fillId="0" borderId="60" xfId="0" applyFont="1" applyBorder="1" applyAlignment="1" applyProtection="1">
      <alignment/>
      <protection locked="0"/>
    </xf>
    <xf numFmtId="2" fontId="4" fillId="0" borderId="60" xfId="0" applyNumberFormat="1" applyFont="1" applyBorder="1" applyAlignment="1" applyProtection="1">
      <alignment/>
      <protection locked="0"/>
    </xf>
    <xf numFmtId="0" fontId="0" fillId="0" borderId="60" xfId="0" applyFont="1" applyBorder="1" applyAlignment="1" applyProtection="1">
      <alignment horizontal="left"/>
      <protection locked="0"/>
    </xf>
    <xf numFmtId="172" fontId="4" fillId="0" borderId="60" xfId="0" applyNumberFormat="1" applyFont="1" applyBorder="1" applyAlignment="1" applyProtection="1">
      <alignment vertical="center"/>
      <protection locked="0"/>
    </xf>
    <xf numFmtId="172" fontId="3" fillId="0" borderId="60" xfId="0" applyNumberFormat="1" applyFont="1" applyBorder="1" applyAlignment="1" applyProtection="1">
      <alignment/>
      <protection locked="0"/>
    </xf>
    <xf numFmtId="172" fontId="3" fillId="0" borderId="0" xfId="0" applyNumberFormat="1" applyFont="1" applyBorder="1" applyAlignment="1" applyProtection="1">
      <alignment/>
      <protection locked="0"/>
    </xf>
    <xf numFmtId="0" fontId="20" fillId="0" borderId="0" xfId="114" applyNumberFormat="1" applyFont="1" applyFill="1" applyBorder="1" applyAlignment="1" applyProtection="1">
      <alignment horizontal="left" vertical="center"/>
      <protection locked="0"/>
    </xf>
    <xf numFmtId="0" fontId="20" fillId="0" borderId="0" xfId="114" applyNumberFormat="1" applyFont="1" applyFill="1" applyBorder="1" applyAlignment="1" applyProtection="1">
      <alignment horizontal="center" vertical="center"/>
      <protection locked="0"/>
    </xf>
    <xf numFmtId="166" fontId="0" fillId="0" borderId="31" xfId="49" applyFont="1" applyBorder="1" applyAlignment="1" applyProtection="1">
      <alignment horizontal="center" vertical="center"/>
      <protection locked="0"/>
    </xf>
    <xf numFmtId="166" fontId="0" fillId="0" borderId="31" xfId="49" applyFont="1" applyBorder="1" applyAlignment="1" applyProtection="1">
      <alignment horizontal="left" vertical="center"/>
      <protection locked="0"/>
    </xf>
    <xf numFmtId="166" fontId="20" fillId="0" borderId="0" xfId="114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Fill="1" applyAlignment="1" applyProtection="1">
      <alignment/>
      <protection locked="0"/>
    </xf>
    <xf numFmtId="0" fontId="78" fillId="0" borderId="0" xfId="0" applyFont="1" applyBorder="1" applyAlignment="1" applyProtection="1">
      <alignment horizontal="center" vertical="center"/>
      <protection locked="0"/>
    </xf>
    <xf numFmtId="166" fontId="0" fillId="0" borderId="31" xfId="49" applyFont="1" applyBorder="1" applyAlignment="1" applyProtection="1">
      <alignment horizontal="left" vertical="center"/>
      <protection locked="0"/>
    </xf>
    <xf numFmtId="0" fontId="78" fillId="0" borderId="0" xfId="0" applyFont="1" applyBorder="1" applyAlignment="1" applyProtection="1">
      <alignment horizontal="center"/>
      <protection locked="0"/>
    </xf>
    <xf numFmtId="0" fontId="78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166" fontId="0" fillId="0" borderId="31" xfId="49" applyFont="1" applyFill="1" applyBorder="1" applyAlignment="1" applyProtection="1">
      <alignment horizontal="center" vertical="center"/>
      <protection locked="0"/>
    </xf>
    <xf numFmtId="0" fontId="10" fillId="0" borderId="0" xfId="45" applyFont="1" applyBorder="1" applyAlignment="1" applyProtection="1">
      <alignment horizontal="left" vertical="center" wrapText="1"/>
      <protection locked="0"/>
    </xf>
    <xf numFmtId="0" fontId="19" fillId="0" borderId="0" xfId="0" applyFont="1" applyFill="1" applyBorder="1" applyAlignment="1" applyProtection="1">
      <alignment vertical="center" wrapText="1"/>
      <protection locked="0"/>
    </xf>
    <xf numFmtId="173" fontId="22" fillId="0" borderId="0" xfId="49" applyNumberFormat="1" applyFont="1" applyFill="1" applyBorder="1" applyAlignment="1" applyProtection="1">
      <alignment horizontal="left" vertical="center" wrapText="1"/>
      <protection locked="0"/>
    </xf>
    <xf numFmtId="0" fontId="19" fillId="0" borderId="0" xfId="0" applyFont="1" applyFill="1" applyBorder="1" applyAlignment="1" applyProtection="1">
      <alignment horizontal="right" vertical="center" wrapText="1"/>
      <protection locked="0"/>
    </xf>
    <xf numFmtId="0" fontId="0" fillId="0" borderId="0" xfId="45" applyFont="1" applyBorder="1" applyAlignment="1" applyProtection="1">
      <alignment horizontal="center" vertical="center" wrapText="1"/>
      <protection locked="0"/>
    </xf>
    <xf numFmtId="0" fontId="0" fillId="0" borderId="0" xfId="45" applyFont="1" applyBorder="1" applyAlignment="1" applyProtection="1">
      <alignment horizontal="left" vertical="center" wrapText="1"/>
      <protection locked="0"/>
    </xf>
    <xf numFmtId="0" fontId="5" fillId="0" borderId="0" xfId="45" applyFont="1" applyBorder="1" applyAlignment="1" applyProtection="1">
      <alignment horizontal="left" vertical="center"/>
      <protection locked="0"/>
    </xf>
    <xf numFmtId="0" fontId="5" fillId="0" borderId="0" xfId="45" applyFont="1" applyBorder="1" applyAlignment="1" applyProtection="1">
      <alignment horizontal="left"/>
      <protection locked="0"/>
    </xf>
    <xf numFmtId="0" fontId="14" fillId="0" borderId="0" xfId="45" applyFont="1" applyAlignment="1" applyProtection="1">
      <alignment horizontal="left" vertical="center"/>
      <protection locked="0"/>
    </xf>
    <xf numFmtId="0" fontId="14" fillId="0" borderId="0" xfId="45" applyFont="1" applyBorder="1" applyAlignment="1" applyProtection="1">
      <alignment/>
      <protection locked="0"/>
    </xf>
    <xf numFmtId="10" fontId="0" fillId="0" borderId="0" xfId="45" applyNumberFormat="1" applyFont="1" applyBorder="1" applyAlignment="1" applyProtection="1">
      <alignment/>
      <protection locked="0"/>
    </xf>
    <xf numFmtId="0" fontId="0" fillId="0" borderId="0" xfId="45" applyFont="1" applyAlignment="1" applyProtection="1">
      <alignment horizontal="center" vertical="center"/>
      <protection locked="0"/>
    </xf>
    <xf numFmtId="0" fontId="0" fillId="0" borderId="0" xfId="45" applyFont="1" applyBorder="1" applyAlignment="1" applyProtection="1">
      <alignment horizontal="center" vertical="center"/>
      <protection locked="0"/>
    </xf>
    <xf numFmtId="0" fontId="5" fillId="0" borderId="17" xfId="45" applyFont="1" applyBorder="1" applyAlignment="1" applyProtection="1">
      <alignment horizontal="left" vertical="center" wrapText="1"/>
      <protection/>
    </xf>
    <xf numFmtId="0" fontId="5" fillId="0" borderId="27" xfId="45" applyFont="1" applyBorder="1" applyAlignment="1" applyProtection="1">
      <alignment horizontal="left" vertical="center" wrapText="1"/>
      <protection/>
    </xf>
    <xf numFmtId="0" fontId="5" fillId="0" borderId="27" xfId="45" applyFont="1" applyBorder="1" applyAlignment="1" applyProtection="1">
      <alignment vertical="center" wrapText="1"/>
      <protection/>
    </xf>
    <xf numFmtId="0" fontId="0" fillId="0" borderId="87" xfId="0" applyFont="1" applyBorder="1" applyAlignment="1" applyProtection="1">
      <alignment/>
      <protection/>
    </xf>
    <xf numFmtId="0" fontId="5" fillId="0" borderId="6" xfId="45" applyFont="1" applyBorder="1" applyAlignment="1" applyProtection="1">
      <alignment horizontal="left" vertical="center" wrapText="1"/>
      <protection/>
    </xf>
    <xf numFmtId="4" fontId="5" fillId="0" borderId="0" xfId="45" applyNumberFormat="1" applyFont="1" applyBorder="1" applyAlignment="1" applyProtection="1">
      <alignment horizontal="left" vertical="center" wrapText="1"/>
      <protection/>
    </xf>
    <xf numFmtId="0" fontId="0" fillId="0" borderId="24" xfId="0" applyFont="1" applyBorder="1" applyAlignment="1" applyProtection="1">
      <alignment/>
      <protection/>
    </xf>
    <xf numFmtId="0" fontId="17" fillId="0" borderId="0" xfId="45" applyFont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4" fontId="17" fillId="0" borderId="0" xfId="45" applyNumberFormat="1" applyFont="1" applyBorder="1" applyAlignment="1" applyProtection="1">
      <alignment horizontal="left" vertical="center" wrapText="1"/>
      <protection/>
    </xf>
    <xf numFmtId="0" fontId="14" fillId="0" borderId="24" xfId="0" applyFont="1" applyBorder="1" applyAlignment="1" applyProtection="1">
      <alignment horizontal="left"/>
      <protection/>
    </xf>
    <xf numFmtId="179" fontId="17" fillId="0" borderId="24" xfId="49" applyNumberFormat="1" applyFont="1" applyBorder="1" applyAlignment="1" applyProtection="1">
      <alignment horizontal="left" vertical="center"/>
      <protection/>
    </xf>
    <xf numFmtId="0" fontId="5" fillId="0" borderId="88" xfId="45" applyFont="1" applyBorder="1" applyAlignment="1" applyProtection="1">
      <alignment horizontal="left" vertical="center" wrapText="1"/>
      <protection/>
    </xf>
    <xf numFmtId="0" fontId="5" fillId="0" borderId="86" xfId="45" applyFont="1" applyBorder="1" applyAlignment="1" applyProtection="1">
      <alignment horizontal="left" vertical="center" wrapText="1"/>
      <protection/>
    </xf>
    <xf numFmtId="0" fontId="10" fillId="0" borderId="86" xfId="45" applyFont="1" applyBorder="1" applyAlignment="1" applyProtection="1">
      <alignment vertical="center" wrapText="1"/>
      <protection/>
    </xf>
    <xf numFmtId="0" fontId="17" fillId="0" borderId="86" xfId="45" applyFont="1" applyBorder="1" applyAlignment="1" applyProtection="1">
      <alignment horizontal="left" vertical="center" wrapText="1"/>
      <protection/>
    </xf>
    <xf numFmtId="0" fontId="10" fillId="0" borderId="27" xfId="45" applyFont="1" applyBorder="1" applyAlignment="1" applyProtection="1">
      <alignment horizontal="left" vertical="center" wrapText="1"/>
      <protection/>
    </xf>
    <xf numFmtId="0" fontId="17" fillId="0" borderId="27" xfId="45" applyFont="1" applyBorder="1" applyAlignment="1" applyProtection="1">
      <alignment horizontal="left" vertical="center" wrapText="1"/>
      <protection/>
    </xf>
    <xf numFmtId="0" fontId="0" fillId="0" borderId="34" xfId="0" applyFont="1" applyBorder="1" applyAlignment="1" applyProtection="1">
      <alignment/>
      <protection/>
    </xf>
    <xf numFmtId="0" fontId="21" fillId="0" borderId="34" xfId="114" applyNumberFormat="1" applyFont="1" applyFill="1" applyBorder="1" applyAlignment="1" applyProtection="1">
      <alignment horizontal="left" vertical="center"/>
      <protection/>
    </xf>
    <xf numFmtId="0" fontId="21" fillId="0" borderId="34" xfId="114" applyNumberFormat="1" applyFont="1" applyFill="1" applyBorder="1" applyAlignment="1" applyProtection="1">
      <alignment horizontal="center" vertical="center"/>
      <protection/>
    </xf>
    <xf numFmtId="166" fontId="21" fillId="0" borderId="34" xfId="114" applyNumberFormat="1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/>
      <protection/>
    </xf>
    <xf numFmtId="0" fontId="21" fillId="0" borderId="0" xfId="114" applyNumberFormat="1" applyFont="1" applyFill="1" applyBorder="1" applyAlignment="1" applyProtection="1">
      <alignment horizontal="center" vertical="center"/>
      <protection/>
    </xf>
    <xf numFmtId="0" fontId="21" fillId="0" borderId="89" xfId="114" applyNumberFormat="1" applyFont="1" applyFill="1" applyBorder="1" applyAlignment="1" applyProtection="1">
      <alignment horizontal="center" vertical="center"/>
      <protection/>
    </xf>
    <xf numFmtId="166" fontId="0" fillId="0" borderId="31" xfId="49" applyFont="1" applyBorder="1" applyAlignment="1" applyProtection="1">
      <alignment horizontal="center" vertical="center"/>
      <protection/>
    </xf>
    <xf numFmtId="166" fontId="0" fillId="0" borderId="31" xfId="49" applyFont="1" applyBorder="1" applyAlignment="1" applyProtection="1">
      <alignment horizontal="left" vertical="center"/>
      <protection/>
    </xf>
    <xf numFmtId="166" fontId="21" fillId="0" borderId="0" xfId="114" applyNumberFormat="1" applyFont="1" applyFill="1" applyBorder="1" applyAlignment="1" applyProtection="1">
      <alignment horizontal="center" vertical="center"/>
      <protection/>
    </xf>
    <xf numFmtId="0" fontId="21" fillId="0" borderId="34" xfId="0" applyFont="1" applyFill="1" applyBorder="1" applyAlignment="1" applyProtection="1">
      <alignment horizontal="left" vertical="center" wrapText="1"/>
      <protection/>
    </xf>
    <xf numFmtId="166" fontId="0" fillId="0" borderId="90" xfId="49" applyFont="1" applyBorder="1" applyAlignment="1" applyProtection="1">
      <alignment horizontal="left" vertical="center"/>
      <protection/>
    </xf>
    <xf numFmtId="166" fontId="0" fillId="0" borderId="33" xfId="49" applyFont="1" applyBorder="1" applyAlignment="1" applyProtection="1">
      <alignment horizontal="left" vertical="center"/>
      <protection/>
    </xf>
    <xf numFmtId="166" fontId="0" fillId="0" borderId="33" xfId="49" applyFont="1" applyFill="1" applyBorder="1" applyAlignment="1" applyProtection="1">
      <alignment horizontal="left" vertical="center"/>
      <protection/>
    </xf>
    <xf numFmtId="0" fontId="79" fillId="0" borderId="31" xfId="0" applyFont="1" applyBorder="1" applyAlignment="1" applyProtection="1">
      <alignment horizontal="center"/>
      <protection/>
    </xf>
    <xf numFmtId="166" fontId="0" fillId="0" borderId="31" xfId="49" applyBorder="1" applyProtection="1">
      <alignment/>
      <protection/>
    </xf>
    <xf numFmtId="166" fontId="0" fillId="0" borderId="91" xfId="49" applyFont="1" applyBorder="1" applyAlignment="1" applyProtection="1">
      <alignment horizontal="left" vertical="center"/>
      <protection/>
    </xf>
    <xf numFmtId="0" fontId="79" fillId="0" borderId="31" xfId="0" applyFont="1" applyBorder="1" applyAlignment="1" applyProtection="1">
      <alignment horizontal="center" vertical="center"/>
      <protection/>
    </xf>
    <xf numFmtId="166" fontId="0" fillId="0" borderId="0" xfId="49" applyProtection="1">
      <alignment/>
      <protection/>
    </xf>
    <xf numFmtId="0" fontId="4" fillId="0" borderId="0" xfId="45" applyFont="1" applyBorder="1" applyAlignment="1" applyProtection="1">
      <alignment horizontal="left" vertical="center" wrapText="1"/>
      <protection/>
    </xf>
    <xf numFmtId="0" fontId="21" fillId="0" borderId="43" xfId="0" applyFont="1" applyFill="1" applyBorder="1" applyAlignment="1" applyProtection="1">
      <alignment horizontal="left" vertical="center" wrapText="1"/>
      <protection/>
    </xf>
    <xf numFmtId="0" fontId="79" fillId="0" borderId="32" xfId="0" applyFont="1" applyBorder="1" applyAlignment="1" applyProtection="1">
      <alignment/>
      <protection/>
    </xf>
    <xf numFmtId="0" fontId="0" fillId="0" borderId="31" xfId="0" applyFont="1" applyBorder="1" applyAlignment="1" applyProtection="1">
      <alignment/>
      <protection/>
    </xf>
    <xf numFmtId="0" fontId="79" fillId="0" borderId="31" xfId="0" applyFont="1" applyBorder="1" applyAlignment="1" applyProtection="1">
      <alignment/>
      <protection/>
    </xf>
    <xf numFmtId="0" fontId="79" fillId="0" borderId="33" xfId="0" applyFont="1" applyBorder="1" applyAlignment="1" applyProtection="1">
      <alignment/>
      <protection/>
    </xf>
    <xf numFmtId="0" fontId="80" fillId="0" borderId="32" xfId="0" applyFont="1" applyBorder="1" applyAlignment="1" applyProtection="1">
      <alignment horizontal="left" vertical="center"/>
      <protection/>
    </xf>
    <xf numFmtId="166" fontId="0" fillId="0" borderId="0" xfId="49" applyFont="1" applyProtection="1">
      <alignment/>
      <protection/>
    </xf>
    <xf numFmtId="0" fontId="79" fillId="0" borderId="41" xfId="0" applyFont="1" applyBorder="1" applyAlignment="1" applyProtection="1">
      <alignment horizontal="left" vertical="center"/>
      <protection/>
    </xf>
    <xf numFmtId="0" fontId="80" fillId="0" borderId="51" xfId="0" applyFont="1" applyBorder="1" applyAlignment="1" applyProtection="1">
      <alignment horizontal="left" vertical="center"/>
      <protection/>
    </xf>
    <xf numFmtId="0" fontId="0" fillId="0" borderId="52" xfId="0" applyFont="1" applyBorder="1" applyAlignment="1" applyProtection="1">
      <alignment/>
      <protection/>
    </xf>
    <xf numFmtId="0" fontId="80" fillId="0" borderId="52" xfId="0" applyFont="1" applyBorder="1" applyAlignment="1" applyProtection="1">
      <alignment horizontal="left" vertical="center"/>
      <protection/>
    </xf>
    <xf numFmtId="9" fontId="81" fillId="0" borderId="0" xfId="0" applyNumberFormat="1" applyFont="1" applyBorder="1" applyAlignment="1" applyProtection="1">
      <alignment/>
      <protection/>
    </xf>
    <xf numFmtId="0" fontId="0" fillId="0" borderId="0" xfId="45" applyFont="1" applyFill="1" applyAlignment="1" applyProtection="1">
      <alignment vertical="center"/>
      <protection locked="0"/>
    </xf>
    <xf numFmtId="0" fontId="4" fillId="0" borderId="0" xfId="45" applyFont="1" applyAlignment="1" applyProtection="1">
      <alignment vertical="center"/>
      <protection locked="0"/>
    </xf>
    <xf numFmtId="4" fontId="4" fillId="0" borderId="0" xfId="45" applyNumberFormat="1" applyFont="1" applyAlignment="1" applyProtection="1">
      <alignment horizontal="center" vertical="center"/>
      <protection locked="0"/>
    </xf>
    <xf numFmtId="0" fontId="7" fillId="0" borderId="0" xfId="45" applyFont="1" applyFill="1" applyAlignment="1" applyProtection="1">
      <alignment vertical="center"/>
      <protection locked="0"/>
    </xf>
    <xf numFmtId="0" fontId="9" fillId="0" borderId="0" xfId="45" applyFont="1" applyFill="1" applyAlignment="1" applyProtection="1">
      <alignment vertical="center"/>
      <protection locked="0"/>
    </xf>
    <xf numFmtId="0" fontId="11" fillId="0" borderId="0" xfId="45" applyFont="1" applyFill="1" applyAlignment="1" applyProtection="1">
      <alignment horizontal="center" vertical="center"/>
      <protection locked="0"/>
    </xf>
    <xf numFmtId="166" fontId="0" fillId="0" borderId="0" xfId="49" applyFont="1" applyFill="1" applyBorder="1" applyAlignment="1" applyProtection="1">
      <alignment horizontal="center" vertical="center" wrapText="1"/>
      <protection locked="0"/>
    </xf>
    <xf numFmtId="168" fontId="11" fillId="0" borderId="0" xfId="45" applyNumberFormat="1" applyFont="1" applyBorder="1" applyAlignment="1" applyProtection="1">
      <alignment horizontal="center" vertical="center" wrapText="1"/>
      <protection locked="0"/>
    </xf>
    <xf numFmtId="166" fontId="0" fillId="0" borderId="0" xfId="49" applyFont="1" applyFill="1" applyBorder="1" applyAlignment="1" applyProtection="1">
      <alignment vertical="center"/>
      <protection locked="0"/>
    </xf>
    <xf numFmtId="171" fontId="0" fillId="0" borderId="0" xfId="45" applyNumberFormat="1" applyFont="1" applyBorder="1" applyAlignment="1" applyProtection="1">
      <alignment horizontal="center" vertical="center" wrapText="1"/>
      <protection locked="0"/>
    </xf>
    <xf numFmtId="0" fontId="5" fillId="0" borderId="0" xfId="45" applyFont="1" applyAlignment="1" applyProtection="1">
      <alignment horizontal="center" vertical="center"/>
      <protection locked="0"/>
    </xf>
    <xf numFmtId="0" fontId="14" fillId="0" borderId="0" xfId="45" applyFont="1" applyBorder="1" applyAlignment="1" applyProtection="1">
      <alignment vertical="center"/>
      <protection locked="0"/>
    </xf>
    <xf numFmtId="0" fontId="0" fillId="0" borderId="0" xfId="45" applyFont="1" applyAlignment="1" applyProtection="1">
      <alignment vertical="center"/>
      <protection locked="0"/>
    </xf>
    <xf numFmtId="168" fontId="11" fillId="0" borderId="0" xfId="45" applyNumberFormat="1" applyFont="1" applyAlignment="1" applyProtection="1">
      <alignment horizontal="center" vertical="center"/>
      <protection locked="0"/>
    </xf>
    <xf numFmtId="0" fontId="5" fillId="0" borderId="6" xfId="45" applyFont="1" applyBorder="1" applyAlignment="1" applyProtection="1">
      <alignment horizontal="center" vertical="center" wrapText="1"/>
      <protection/>
    </xf>
    <xf numFmtId="4" fontId="5" fillId="0" borderId="0" xfId="45" applyNumberFormat="1" applyFont="1" applyBorder="1" applyAlignment="1" applyProtection="1">
      <alignment horizontal="center" vertical="center" wrapText="1"/>
      <protection/>
    </xf>
    <xf numFmtId="4" fontId="5" fillId="0" borderId="28" xfId="45" applyNumberFormat="1" applyFont="1" applyBorder="1" applyAlignment="1" applyProtection="1">
      <alignment horizontal="center" vertical="center" wrapText="1"/>
      <protection/>
    </xf>
    <xf numFmtId="0" fontId="7" fillId="0" borderId="0" xfId="45" applyFont="1" applyFill="1" applyAlignment="1" applyProtection="1">
      <alignment vertical="center"/>
      <protection/>
    </xf>
    <xf numFmtId="0" fontId="10" fillId="0" borderId="0" xfId="45" applyFont="1" applyBorder="1" applyAlignment="1" applyProtection="1">
      <alignment vertical="center" wrapText="1"/>
      <protection/>
    </xf>
    <xf numFmtId="178" fontId="10" fillId="0" borderId="28" xfId="45" applyNumberFormat="1" applyFont="1" applyFill="1" applyBorder="1" applyAlignment="1" applyProtection="1">
      <alignment horizontal="right" vertical="center" wrapText="1"/>
      <protection/>
    </xf>
    <xf numFmtId="4" fontId="5" fillId="0" borderId="0" xfId="45" applyNumberFormat="1" applyFont="1" applyBorder="1" applyAlignment="1" applyProtection="1">
      <alignment vertical="center" wrapText="1"/>
      <protection/>
    </xf>
    <xf numFmtId="4" fontId="10" fillId="0" borderId="28" xfId="45" applyNumberFormat="1" applyFont="1" applyFill="1" applyBorder="1" applyAlignment="1" applyProtection="1">
      <alignment horizontal="right" vertical="center" wrapText="1"/>
      <protection/>
    </xf>
    <xf numFmtId="0" fontId="10" fillId="0" borderId="0" xfId="45" applyFont="1" applyBorder="1" applyAlignment="1" applyProtection="1">
      <alignment horizontal="left" vertical="center"/>
      <protection/>
    </xf>
    <xf numFmtId="179" fontId="10" fillId="0" borderId="28" xfId="49" applyNumberFormat="1" applyFont="1" applyBorder="1" applyAlignment="1" applyProtection="1">
      <alignment vertical="center"/>
      <protection/>
    </xf>
    <xf numFmtId="0" fontId="4" fillId="0" borderId="88" xfId="45" applyFont="1" applyBorder="1" applyAlignment="1" applyProtection="1">
      <alignment horizontal="center" vertical="center" wrapText="1"/>
      <protection/>
    </xf>
    <xf numFmtId="0" fontId="4" fillId="0" borderId="86" xfId="45" applyFont="1" applyBorder="1" applyAlignment="1" applyProtection="1">
      <alignment vertical="center" wrapText="1"/>
      <protection/>
    </xf>
    <xf numFmtId="0" fontId="4" fillId="0" borderId="92" xfId="45" applyFont="1" applyBorder="1" applyAlignment="1" applyProtection="1">
      <alignment vertical="center" wrapText="1"/>
      <protection/>
    </xf>
    <xf numFmtId="0" fontId="76" fillId="34" borderId="15" xfId="45" applyFont="1" applyFill="1" applyBorder="1" applyAlignment="1" applyProtection="1">
      <alignment horizontal="center" vertical="center" wrapText="1"/>
      <protection/>
    </xf>
    <xf numFmtId="168" fontId="75" fillId="34" borderId="15" xfId="45" applyNumberFormat="1" applyFont="1" applyFill="1" applyBorder="1" applyAlignment="1" applyProtection="1">
      <alignment horizontal="center" vertical="center" wrapText="1"/>
      <protection/>
    </xf>
    <xf numFmtId="170" fontId="10" fillId="33" borderId="93" xfId="45" applyNumberFormat="1" applyFont="1" applyFill="1" applyBorder="1" applyAlignment="1" applyProtection="1">
      <alignment horizontal="center" vertical="center" wrapText="1"/>
      <protection/>
    </xf>
    <xf numFmtId="0" fontId="10" fillId="33" borderId="94" xfId="45" applyFont="1" applyFill="1" applyBorder="1" applyAlignment="1" applyProtection="1">
      <alignment horizontal="center" vertical="center" wrapText="1"/>
      <protection/>
    </xf>
    <xf numFmtId="0" fontId="4" fillId="0" borderId="0" xfId="45" applyFont="1" applyAlignment="1" applyProtection="1">
      <alignment horizontal="center" vertical="center"/>
      <protection locked="0"/>
    </xf>
    <xf numFmtId="0" fontId="7" fillId="0" borderId="0" xfId="45" applyFont="1" applyBorder="1" applyAlignment="1" applyProtection="1">
      <alignment vertical="center"/>
      <protection locked="0"/>
    </xf>
    <xf numFmtId="0" fontId="4" fillId="0" borderId="0" xfId="45" applyFont="1" applyBorder="1" applyAlignment="1" applyProtection="1">
      <alignment vertical="center" wrapText="1"/>
      <protection locked="0"/>
    </xf>
    <xf numFmtId="0" fontId="9" fillId="0" borderId="0" xfId="45" applyFont="1" applyAlignment="1" applyProtection="1">
      <alignment vertical="center"/>
      <protection locked="0"/>
    </xf>
    <xf numFmtId="0" fontId="0" fillId="0" borderId="0" xfId="45" applyProtection="1">
      <alignment/>
      <protection locked="0"/>
    </xf>
    <xf numFmtId="10" fontId="0" fillId="0" borderId="95" xfId="67" applyNumberFormat="1" applyFill="1" applyBorder="1" applyAlignment="1" applyProtection="1">
      <alignment horizontal="center" vertical="center"/>
      <protection locked="0"/>
    </xf>
    <xf numFmtId="10" fontId="0" fillId="0" borderId="96" xfId="67" applyNumberFormat="1" applyFont="1" applyFill="1" applyBorder="1" applyAlignment="1" applyProtection="1">
      <alignment horizontal="center" vertical="center"/>
      <protection locked="0"/>
    </xf>
    <xf numFmtId="10" fontId="0" fillId="0" borderId="96" xfId="67" applyNumberFormat="1" applyFill="1" applyBorder="1" applyAlignment="1" applyProtection="1">
      <alignment horizontal="center" vertical="center"/>
      <protection locked="0"/>
    </xf>
    <xf numFmtId="10" fontId="0" fillId="0" borderId="0" xfId="45" applyNumberFormat="1" applyProtection="1">
      <alignment/>
      <protection locked="0"/>
    </xf>
    <xf numFmtId="179" fontId="0" fillId="0" borderId="0" xfId="45" applyNumberFormat="1" applyProtection="1">
      <alignment/>
      <protection locked="0"/>
    </xf>
    <xf numFmtId="43" fontId="0" fillId="0" borderId="0" xfId="45" applyNumberFormat="1" applyProtection="1">
      <alignment/>
      <protection locked="0"/>
    </xf>
    <xf numFmtId="10" fontId="0" fillId="0" borderId="97" xfId="67" applyNumberFormat="1" applyFill="1" applyBorder="1" applyAlignment="1" applyProtection="1">
      <alignment horizontal="center" vertical="center"/>
      <protection locked="0"/>
    </xf>
    <xf numFmtId="10" fontId="0" fillId="0" borderId="57" xfId="67" applyNumberFormat="1" applyFill="1" applyBorder="1" applyAlignment="1" applyProtection="1">
      <alignment horizontal="center" vertical="center"/>
      <protection locked="0"/>
    </xf>
    <xf numFmtId="0" fontId="0" fillId="0" borderId="0" xfId="45" applyBorder="1" applyProtection="1">
      <alignment/>
      <protection locked="0"/>
    </xf>
    <xf numFmtId="0" fontId="0" fillId="0" borderId="0" xfId="45" applyFont="1" applyAlignment="1" applyProtection="1">
      <alignment horizontal="left" vertical="center"/>
      <protection locked="0"/>
    </xf>
    <xf numFmtId="0" fontId="11" fillId="0" borderId="0" xfId="45" applyFont="1" applyAlignment="1" applyProtection="1">
      <alignment horizontal="left" vertical="center"/>
      <protection locked="0"/>
    </xf>
    <xf numFmtId="0" fontId="0" fillId="0" borderId="0" xfId="45" applyAlignment="1" applyProtection="1">
      <alignment vertical="center"/>
      <protection locked="0"/>
    </xf>
    <xf numFmtId="0" fontId="14" fillId="0" borderId="0" xfId="45" applyFont="1" applyAlignment="1" applyProtection="1">
      <alignment/>
      <protection locked="0"/>
    </xf>
    <xf numFmtId="10" fontId="0" fillId="0" borderId="0" xfId="45" applyNumberFormat="1" applyAlignment="1" applyProtection="1">
      <alignment vertical="center"/>
      <protection locked="0"/>
    </xf>
    <xf numFmtId="0" fontId="0" fillId="0" borderId="0" xfId="45" applyFill="1" applyProtection="1">
      <alignment/>
      <protection locked="0"/>
    </xf>
    <xf numFmtId="0" fontId="5" fillId="0" borderId="0" xfId="45" applyFont="1" applyBorder="1" applyAlignment="1" applyProtection="1">
      <alignment/>
      <protection locked="0"/>
    </xf>
    <xf numFmtId="0" fontId="0" fillId="40" borderId="0" xfId="45" applyFill="1" applyProtection="1">
      <alignment/>
      <protection locked="0"/>
    </xf>
    <xf numFmtId="10" fontId="0" fillId="0" borderId="0" xfId="45" applyNumberFormat="1" applyBorder="1" applyAlignment="1" applyProtection="1">
      <alignment/>
      <protection locked="0"/>
    </xf>
    <xf numFmtId="0" fontId="4" fillId="0" borderId="98" xfId="45" applyFont="1" applyBorder="1" applyAlignment="1" applyProtection="1">
      <alignment vertical="center" wrapText="1"/>
      <protection/>
    </xf>
    <xf numFmtId="0" fontId="4" fillId="0" borderId="99" xfId="45" applyFont="1" applyBorder="1" applyAlignment="1" applyProtection="1">
      <alignment vertical="center" wrapText="1"/>
      <protection/>
    </xf>
    <xf numFmtId="0" fontId="0" fillId="0" borderId="99" xfId="45" applyFont="1" applyBorder="1" applyAlignment="1" applyProtection="1">
      <alignment vertical="center"/>
      <protection/>
    </xf>
    <xf numFmtId="0" fontId="5" fillId="0" borderId="0" xfId="45" applyFont="1" applyBorder="1" applyAlignment="1" applyProtection="1">
      <alignment horizontal="right" vertical="center" wrapText="1"/>
      <protection/>
    </xf>
    <xf numFmtId="178" fontId="5" fillId="0" borderId="0" xfId="45" applyNumberFormat="1" applyFont="1" applyBorder="1" applyAlignment="1" applyProtection="1">
      <alignment vertical="center" wrapText="1"/>
      <protection/>
    </xf>
    <xf numFmtId="0" fontId="7" fillId="0" borderId="60" xfId="45" applyFont="1" applyBorder="1" applyAlignment="1" applyProtection="1">
      <alignment vertical="center"/>
      <protection/>
    </xf>
    <xf numFmtId="0" fontId="7" fillId="0" borderId="0" xfId="45" applyFont="1" applyBorder="1" applyAlignment="1" applyProtection="1">
      <alignment vertical="center"/>
      <protection/>
    </xf>
    <xf numFmtId="0" fontId="7" fillId="0" borderId="0" xfId="45" applyFont="1" applyBorder="1" applyAlignment="1" applyProtection="1">
      <alignment horizontal="right" vertical="center"/>
      <protection/>
    </xf>
    <xf numFmtId="183" fontId="5" fillId="0" borderId="0" xfId="49" applyNumberFormat="1" applyFont="1" applyBorder="1" applyAlignment="1" applyProtection="1">
      <alignment vertical="center"/>
      <protection/>
    </xf>
    <xf numFmtId="181" fontId="5" fillId="0" borderId="0" xfId="49" applyNumberFormat="1" applyFont="1" applyBorder="1" applyAlignment="1" applyProtection="1">
      <alignment vertical="center"/>
      <protection/>
    </xf>
    <xf numFmtId="0" fontId="4" fillId="0" borderId="61" xfId="45" applyFont="1" applyBorder="1" applyAlignment="1" applyProtection="1">
      <alignment vertical="center"/>
      <protection/>
    </xf>
    <xf numFmtId="0" fontId="4" fillId="0" borderId="25" xfId="45" applyFont="1" applyBorder="1" applyAlignment="1" applyProtection="1">
      <alignment vertical="center"/>
      <protection/>
    </xf>
    <xf numFmtId="0" fontId="4" fillId="0" borderId="0" xfId="45" applyFont="1" applyBorder="1" applyAlignment="1" applyProtection="1">
      <alignment vertical="center"/>
      <protection/>
    </xf>
    <xf numFmtId="0" fontId="0" fillId="0" borderId="0" xfId="45" applyFont="1" applyBorder="1" applyAlignment="1" applyProtection="1">
      <alignment vertical="center"/>
      <protection/>
    </xf>
    <xf numFmtId="0" fontId="4" fillId="0" borderId="100" xfId="45" applyFont="1" applyBorder="1" applyAlignment="1" applyProtection="1">
      <alignment vertical="center" wrapText="1"/>
      <protection/>
    </xf>
    <xf numFmtId="0" fontId="76" fillId="34" borderId="101" xfId="67" applyFont="1" applyFill="1" applyBorder="1" applyAlignment="1" applyProtection="1">
      <alignment horizontal="center" vertical="center"/>
      <protection/>
    </xf>
    <xf numFmtId="0" fontId="76" fillId="34" borderId="102" xfId="67" applyFont="1" applyFill="1" applyBorder="1" applyAlignment="1" applyProtection="1">
      <alignment horizontal="center" vertical="center"/>
      <protection/>
    </xf>
    <xf numFmtId="0" fontId="17" fillId="0" borderId="103" xfId="67" applyFont="1" applyBorder="1" applyAlignment="1" applyProtection="1">
      <alignment vertical="center"/>
      <protection/>
    </xf>
    <xf numFmtId="0" fontId="0" fillId="0" borderId="103" xfId="45" applyBorder="1" applyProtection="1">
      <alignment/>
      <protection/>
    </xf>
    <xf numFmtId="179" fontId="11" fillId="40" borderId="97" xfId="54" applyNumberFormat="1" applyFont="1" applyFill="1" applyBorder="1" applyAlignment="1" applyProtection="1">
      <alignment horizontal="center" vertical="center"/>
      <protection/>
    </xf>
    <xf numFmtId="179" fontId="11" fillId="40" borderId="57" xfId="54" applyNumberFormat="1" applyFont="1" applyFill="1" applyBorder="1" applyAlignment="1" applyProtection="1">
      <alignment horizontal="center" vertical="center"/>
      <protection/>
    </xf>
    <xf numFmtId="49" fontId="4" fillId="0" borderId="100" xfId="67" applyNumberFormat="1" applyFont="1" applyBorder="1" applyAlignment="1" applyProtection="1">
      <alignment horizontal="center"/>
      <protection/>
    </xf>
    <xf numFmtId="0" fontId="10" fillId="0" borderId="100" xfId="67" applyFont="1" applyBorder="1" applyAlignment="1" applyProtection="1">
      <alignment horizontal="center"/>
      <protection/>
    </xf>
    <xf numFmtId="10" fontId="5" fillId="0" borderId="100" xfId="67" applyNumberFormat="1" applyFont="1" applyBorder="1" applyAlignment="1" applyProtection="1">
      <alignment horizontal="center" vertical="center"/>
      <protection/>
    </xf>
    <xf numFmtId="10" fontId="5" fillId="0" borderId="100" xfId="67" applyNumberFormat="1" applyFont="1" applyBorder="1" applyAlignment="1" applyProtection="1">
      <alignment horizontal="center"/>
      <protection/>
    </xf>
    <xf numFmtId="0" fontId="4" fillId="0" borderId="104" xfId="45" applyFont="1" applyBorder="1" applyAlignment="1" applyProtection="1">
      <alignment horizontal="center" vertical="center"/>
      <protection/>
    </xf>
    <xf numFmtId="0" fontId="4" fillId="0" borderId="105" xfId="45" applyFont="1" applyBorder="1" applyAlignment="1" applyProtection="1">
      <alignment horizontal="center" vertical="center"/>
      <protection/>
    </xf>
    <xf numFmtId="0" fontId="4" fillId="0" borderId="106" xfId="45" applyFont="1" applyFill="1" applyBorder="1" applyAlignment="1" applyProtection="1">
      <alignment horizontal="center" vertical="center"/>
      <protection/>
    </xf>
    <xf numFmtId="0" fontId="4" fillId="0" borderId="107" xfId="45" applyFont="1" applyFill="1" applyBorder="1" applyAlignment="1" applyProtection="1">
      <alignment horizontal="center" vertical="center"/>
      <protection/>
    </xf>
    <xf numFmtId="0" fontId="4" fillId="0" borderId="106" xfId="45" applyFont="1" applyBorder="1" applyAlignment="1" applyProtection="1">
      <alignment horizontal="center" vertical="center"/>
      <protection/>
    </xf>
    <xf numFmtId="0" fontId="4" fillId="0" borderId="107" xfId="45" applyFont="1" applyBorder="1" applyAlignment="1" applyProtection="1">
      <alignment horizontal="center" vertical="center"/>
      <protection/>
    </xf>
    <xf numFmtId="170" fontId="10" fillId="35" borderId="84" xfId="45" applyNumberFormat="1" applyFont="1" applyFill="1" applyBorder="1" applyAlignment="1" applyProtection="1">
      <alignment horizontal="center" vertical="center" wrapText="1"/>
      <protection/>
    </xf>
    <xf numFmtId="170" fontId="10" fillId="35" borderId="85" xfId="45" applyNumberFormat="1" applyFont="1" applyFill="1" applyBorder="1" applyAlignment="1" applyProtection="1">
      <alignment horizontal="center" vertical="center" wrapText="1"/>
      <protection/>
    </xf>
    <xf numFmtId="0" fontId="8" fillId="0" borderId="0" xfId="45" applyFont="1" applyBorder="1" applyAlignment="1" applyProtection="1">
      <alignment vertical="center" wrapText="1"/>
      <protection/>
    </xf>
    <xf numFmtId="0" fontId="8" fillId="0" borderId="25" xfId="45" applyFont="1" applyBorder="1" applyAlignment="1" applyProtection="1">
      <alignment vertical="center" wrapText="1"/>
      <protection/>
    </xf>
    <xf numFmtId="0" fontId="4" fillId="0" borderId="106" xfId="45" applyFont="1" applyBorder="1" applyAlignment="1" applyProtection="1">
      <alignment horizontal="center" vertical="center" wrapText="1"/>
      <protection/>
    </xf>
    <xf numFmtId="0" fontId="4" fillId="0" borderId="107" xfId="45" applyFont="1" applyBorder="1" applyAlignment="1" applyProtection="1">
      <alignment horizontal="center" vertical="center" wrapText="1"/>
      <protection/>
    </xf>
    <xf numFmtId="171" fontId="76" fillId="34" borderId="108" xfId="49" applyNumberFormat="1" applyFont="1" applyFill="1" applyBorder="1" applyAlignment="1" applyProtection="1">
      <alignment horizontal="center" vertical="center"/>
      <protection/>
    </xf>
    <xf numFmtId="0" fontId="4" fillId="0" borderId="109" xfId="45" applyFont="1" applyBorder="1" applyAlignment="1" applyProtection="1">
      <alignment horizontal="center" vertical="center" wrapText="1"/>
      <protection/>
    </xf>
    <xf numFmtId="0" fontId="4" fillId="0" borderId="110" xfId="45" applyFont="1" applyBorder="1" applyAlignment="1" applyProtection="1">
      <alignment horizontal="center" vertical="center" wrapText="1"/>
      <protection/>
    </xf>
    <xf numFmtId="0" fontId="4" fillId="0" borderId="104" xfId="45" applyFont="1" applyFill="1" applyBorder="1" applyAlignment="1" applyProtection="1">
      <alignment horizontal="center" vertical="center"/>
      <protection/>
    </xf>
    <xf numFmtId="0" fontId="4" fillId="0" borderId="105" xfId="45" applyFont="1" applyFill="1" applyBorder="1" applyAlignment="1" applyProtection="1">
      <alignment horizontal="center" vertical="center"/>
      <protection/>
    </xf>
    <xf numFmtId="0" fontId="4" fillId="0" borderId="111" xfId="45" applyFont="1" applyFill="1" applyBorder="1" applyAlignment="1" applyProtection="1">
      <alignment horizontal="center" vertical="center"/>
      <protection/>
    </xf>
    <xf numFmtId="0" fontId="4" fillId="0" borderId="112" xfId="45" applyFont="1" applyFill="1" applyBorder="1" applyAlignment="1" applyProtection="1">
      <alignment horizontal="center" vertical="center"/>
      <protection/>
    </xf>
    <xf numFmtId="0" fontId="5" fillId="0" borderId="0" xfId="45" applyFont="1" applyBorder="1" applyAlignment="1" applyProtection="1">
      <alignment horizontal="left" vertical="center" wrapText="1"/>
      <protection/>
    </xf>
    <xf numFmtId="0" fontId="17" fillId="0" borderId="0" xfId="45" applyFont="1" applyBorder="1" applyAlignment="1" applyProtection="1">
      <alignment horizontal="left" vertical="center" wrapText="1"/>
      <protection/>
    </xf>
    <xf numFmtId="49" fontId="23" fillId="0" borderId="113" xfId="97" applyNumberFormat="1" applyFont="1" applyFill="1" applyBorder="1" applyAlignment="1" applyProtection="1">
      <alignment horizontal="center" vertical="center"/>
      <protection/>
    </xf>
    <xf numFmtId="49" fontId="23" fillId="0" borderId="114" xfId="97" applyNumberFormat="1" applyFont="1" applyFill="1" applyBorder="1" applyAlignment="1" applyProtection="1">
      <alignment horizontal="center" vertical="center"/>
      <protection/>
    </xf>
    <xf numFmtId="49" fontId="23" fillId="0" borderId="115" xfId="97" applyNumberFormat="1" applyFont="1" applyFill="1" applyBorder="1" applyAlignment="1" applyProtection="1">
      <alignment horizontal="center" vertical="center"/>
      <protection/>
    </xf>
    <xf numFmtId="177" fontId="14" fillId="0" borderId="0" xfId="49" applyNumberFormat="1" applyFont="1" applyFill="1" applyBorder="1" applyAlignment="1" applyProtection="1">
      <alignment horizontal="center" vertical="center" wrapText="1"/>
      <protection locked="0"/>
    </xf>
    <xf numFmtId="0" fontId="5" fillId="0" borderId="27" xfId="45" applyFont="1" applyBorder="1" applyAlignment="1" applyProtection="1">
      <alignment horizontal="left" vertical="center" wrapText="1"/>
      <protection/>
    </xf>
    <xf numFmtId="0" fontId="5" fillId="0" borderId="6" xfId="45" applyFont="1" applyBorder="1" applyAlignment="1" applyProtection="1">
      <alignment horizontal="left" vertical="center" wrapText="1"/>
      <protection/>
    </xf>
    <xf numFmtId="0" fontId="4" fillId="0" borderId="103" xfId="45" applyFont="1" applyBorder="1" applyAlignment="1" applyProtection="1">
      <alignment horizontal="center" vertical="center" wrapText="1"/>
      <protection/>
    </xf>
    <xf numFmtId="0" fontId="76" fillId="34" borderId="14" xfId="45" applyFont="1" applyFill="1" applyBorder="1" applyAlignment="1" applyProtection="1">
      <alignment horizontal="center" vertical="center" wrapText="1"/>
      <protection/>
    </xf>
    <xf numFmtId="0" fontId="5" fillId="0" borderId="116" xfId="45" applyFont="1" applyBorder="1" applyAlignment="1" applyProtection="1">
      <alignment horizontal="left" vertical="center" wrapText="1"/>
      <protection/>
    </xf>
    <xf numFmtId="166" fontId="82" fillId="34" borderId="117" xfId="49" applyFont="1" applyFill="1" applyBorder="1" applyAlignment="1" applyProtection="1">
      <alignment horizontal="center" vertical="center"/>
      <protection/>
    </xf>
    <xf numFmtId="166" fontId="82" fillId="34" borderId="118" xfId="49" applyFont="1" applyFill="1" applyBorder="1" applyAlignment="1" applyProtection="1">
      <alignment horizontal="center" vertical="center"/>
      <protection/>
    </xf>
    <xf numFmtId="166" fontId="18" fillId="0" borderId="92" xfId="49" applyFont="1" applyFill="1" applyBorder="1" applyAlignment="1" applyProtection="1">
      <alignment horizontal="center" vertical="center"/>
      <protection/>
    </xf>
    <xf numFmtId="0" fontId="76" fillId="34" borderId="119" xfId="67" applyFont="1" applyFill="1" applyBorder="1" applyAlignment="1" applyProtection="1">
      <alignment horizontal="center" vertical="center"/>
      <protection/>
    </xf>
    <xf numFmtId="0" fontId="76" fillId="34" borderId="120" xfId="67" applyFont="1" applyFill="1" applyBorder="1" applyAlignment="1" applyProtection="1">
      <alignment horizontal="center" vertical="center"/>
      <protection/>
    </xf>
    <xf numFmtId="0" fontId="76" fillId="34" borderId="121" xfId="67" applyFont="1" applyFill="1" applyBorder="1" applyAlignment="1" applyProtection="1">
      <alignment horizontal="center" vertical="center"/>
      <protection/>
    </xf>
    <xf numFmtId="0" fontId="76" fillId="34" borderId="122" xfId="67" applyFont="1" applyFill="1" applyBorder="1" applyAlignment="1" applyProtection="1">
      <alignment horizontal="center" vertical="center"/>
      <protection/>
    </xf>
    <xf numFmtId="9" fontId="76" fillId="34" borderId="123" xfId="67" applyNumberFormat="1" applyFont="1" applyFill="1" applyBorder="1" applyAlignment="1" applyProtection="1">
      <alignment horizontal="center" vertical="center"/>
      <protection/>
    </xf>
    <xf numFmtId="9" fontId="76" fillId="34" borderId="124" xfId="67" applyNumberFormat="1" applyFont="1" applyFill="1" applyBorder="1" applyAlignment="1" applyProtection="1">
      <alignment horizontal="center" vertical="center"/>
      <protection/>
    </xf>
    <xf numFmtId="166" fontId="76" fillId="34" borderId="117" xfId="49" applyFont="1" applyFill="1" applyBorder="1" applyAlignment="1" applyProtection="1">
      <alignment horizontal="center" vertical="center"/>
      <protection/>
    </xf>
    <xf numFmtId="166" fontId="76" fillId="34" borderId="118" xfId="49" applyFont="1" applyFill="1" applyBorder="1" applyAlignment="1" applyProtection="1">
      <alignment horizontal="center" vertical="center"/>
      <protection/>
    </xf>
    <xf numFmtId="166" fontId="82" fillId="34" borderId="121" xfId="49" applyFont="1" applyFill="1" applyBorder="1" applyAlignment="1" applyProtection="1">
      <alignment horizontal="center" vertical="center"/>
      <protection/>
    </xf>
    <xf numFmtId="166" fontId="82" fillId="34" borderId="122" xfId="49" applyFont="1" applyFill="1" applyBorder="1" applyAlignment="1" applyProtection="1">
      <alignment horizontal="center" vertical="center"/>
      <protection/>
    </xf>
    <xf numFmtId="170" fontId="10" fillId="0" borderId="125" xfId="45" applyNumberFormat="1" applyFont="1" applyFill="1" applyBorder="1" applyAlignment="1" applyProtection="1">
      <alignment horizontal="center" vertical="center" wrapText="1"/>
      <protection/>
    </xf>
    <xf numFmtId="170" fontId="10" fillId="0" borderId="126" xfId="45" applyNumberFormat="1" applyFont="1" applyFill="1" applyBorder="1" applyAlignment="1" applyProtection="1">
      <alignment horizontal="center" vertical="center" wrapText="1"/>
      <protection/>
    </xf>
    <xf numFmtId="0" fontId="10" fillId="0" borderId="127" xfId="45" applyFont="1" applyFill="1" applyBorder="1" applyAlignment="1" applyProtection="1">
      <alignment horizontal="center" vertical="center" wrapText="1"/>
      <protection/>
    </xf>
    <xf numFmtId="0" fontId="10" fillId="0" borderId="128" xfId="45" applyFont="1" applyFill="1" applyBorder="1" applyAlignment="1" applyProtection="1">
      <alignment horizontal="center" vertical="center" wrapText="1"/>
      <protection/>
    </xf>
    <xf numFmtId="10" fontId="5" fillId="0" borderId="127" xfId="67" applyNumberFormat="1" applyFont="1" applyBorder="1" applyAlignment="1" applyProtection="1">
      <alignment horizontal="center" vertical="center"/>
      <protection/>
    </xf>
    <xf numFmtId="10" fontId="5" fillId="0" borderId="128" xfId="67" applyNumberFormat="1" applyFont="1" applyBorder="1" applyAlignment="1" applyProtection="1">
      <alignment horizontal="center" vertical="center"/>
      <protection/>
    </xf>
    <xf numFmtId="166" fontId="5" fillId="0" borderId="93" xfId="49" applyFont="1" applyBorder="1" applyAlignment="1" applyProtection="1">
      <alignment horizontal="center" vertical="center"/>
      <protection/>
    </xf>
    <xf numFmtId="166" fontId="5" fillId="0" borderId="129" xfId="49" applyFont="1" applyBorder="1" applyAlignment="1" applyProtection="1">
      <alignment horizontal="center" vertical="center"/>
      <protection/>
    </xf>
    <xf numFmtId="166" fontId="6" fillId="0" borderId="119" xfId="51" applyFont="1" applyFill="1" applyBorder="1" applyAlignment="1" applyProtection="1">
      <alignment horizontal="center" vertical="center"/>
      <protection/>
    </xf>
    <xf numFmtId="166" fontId="6" fillId="0" borderId="121" xfId="51" applyFont="1" applyFill="1" applyBorder="1" applyAlignment="1" applyProtection="1">
      <alignment horizontal="center" vertical="center"/>
      <protection/>
    </xf>
    <xf numFmtId="9" fontId="6" fillId="0" borderId="88" xfId="67" applyNumberFormat="1" applyFont="1" applyBorder="1" applyAlignment="1" applyProtection="1">
      <alignment horizontal="center" vertical="center"/>
      <protection/>
    </xf>
    <xf numFmtId="166" fontId="6" fillId="0" borderId="117" xfId="49" applyFont="1" applyFill="1" applyBorder="1" applyAlignment="1" applyProtection="1">
      <alignment horizontal="center" vertical="center"/>
      <protection/>
    </xf>
    <xf numFmtId="170" fontId="10" fillId="0" borderId="63" xfId="45" applyNumberFormat="1" applyFont="1" applyFill="1" applyBorder="1" applyAlignment="1" applyProtection="1">
      <alignment horizontal="center" vertical="center" wrapText="1"/>
      <protection/>
    </xf>
    <xf numFmtId="10" fontId="10" fillId="0" borderId="15" xfId="67" applyNumberFormat="1" applyFont="1" applyBorder="1" applyAlignment="1" applyProtection="1">
      <alignment horizontal="center" vertical="center" wrapText="1"/>
      <protection/>
    </xf>
    <xf numFmtId="10" fontId="10" fillId="0" borderId="128" xfId="67" applyNumberFormat="1" applyFont="1" applyBorder="1" applyAlignment="1" applyProtection="1">
      <alignment horizontal="center" vertical="center" wrapText="1"/>
      <protection/>
    </xf>
    <xf numFmtId="166" fontId="5" fillId="0" borderId="101" xfId="49" applyFont="1" applyBorder="1" applyAlignment="1" applyProtection="1">
      <alignment horizontal="center" vertical="center"/>
      <protection/>
    </xf>
    <xf numFmtId="0" fontId="76" fillId="34" borderId="130" xfId="67" applyFont="1" applyFill="1" applyBorder="1" applyAlignment="1" applyProtection="1">
      <alignment horizontal="center" vertical="center"/>
      <protection/>
    </xf>
    <xf numFmtId="0" fontId="83" fillId="34" borderId="131" xfId="67" applyFont="1" applyFill="1" applyBorder="1" applyAlignment="1" applyProtection="1">
      <alignment horizontal="center" vertical="center"/>
      <protection/>
    </xf>
    <xf numFmtId="0" fontId="5" fillId="0" borderId="0" xfId="45" applyFont="1" applyBorder="1" applyAlignment="1" applyProtection="1">
      <alignment horizontal="right" vertical="center"/>
      <protection/>
    </xf>
    <xf numFmtId="0" fontId="5" fillId="0" borderId="0" xfId="45" applyFont="1" applyBorder="1" applyAlignment="1" applyProtection="1">
      <alignment horizontal="right" vertical="center" wrapText="1"/>
      <protection/>
    </xf>
    <xf numFmtId="182" fontId="76" fillId="34" borderId="15" xfId="67" applyNumberFormat="1" applyFont="1" applyFill="1" applyBorder="1" applyAlignment="1" applyProtection="1">
      <alignment horizontal="center" vertical="center"/>
      <protection/>
    </xf>
    <xf numFmtId="0" fontId="0" fillId="0" borderId="132" xfId="0" applyBorder="1" applyAlignment="1" applyProtection="1">
      <alignment horizontal="center" vertical="center"/>
      <protection/>
    </xf>
  </cellXfs>
  <cellStyles count="116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72929" xfId="33"/>
    <cellStyle name="Bom" xfId="34"/>
    <cellStyle name="Cálculo" xfId="35"/>
    <cellStyle name="Célula de Verificação" xfId="36"/>
    <cellStyle name="Célula Vinculada" xfId="37"/>
    <cellStyle name="Ênfase1" xfId="38"/>
    <cellStyle name="Ênfase2" xfId="39"/>
    <cellStyle name="Ênfase3" xfId="40"/>
    <cellStyle name="Ênfase4" xfId="41"/>
    <cellStyle name="Ênfase5" xfId="42"/>
    <cellStyle name="Ênfase6" xfId="43"/>
    <cellStyle name="Entrada" xfId="44"/>
    <cellStyle name="Excel Built-in Normal" xfId="45"/>
    <cellStyle name="Hyperlink" xfId="46"/>
    <cellStyle name="Followed Hyperlink" xfId="47"/>
    <cellStyle name="Incorreto" xfId="48"/>
    <cellStyle name="Currency" xfId="49"/>
    <cellStyle name="Currency [0]" xfId="50"/>
    <cellStyle name="Moeda 2" xfId="51"/>
    <cellStyle name="Moeda 2 2" xfId="52"/>
    <cellStyle name="Moeda 2 3" xfId="53"/>
    <cellStyle name="Moeda 3" xfId="54"/>
    <cellStyle name="Moeda 3 2" xfId="55"/>
    <cellStyle name="Moeda 3 2 2" xfId="56"/>
    <cellStyle name="Moeda 3 2 3" xfId="57"/>
    <cellStyle name="Moeda 4" xfId="58"/>
    <cellStyle name="Moeda 5" xfId="59"/>
    <cellStyle name="Moeda 6" xfId="60"/>
    <cellStyle name="Neutra" xfId="61"/>
    <cellStyle name="Normal 10" xfId="62"/>
    <cellStyle name="Normal 10 2" xfId="63"/>
    <cellStyle name="Normal 10 3" xfId="64"/>
    <cellStyle name="Normal 10 4" xfId="65"/>
    <cellStyle name="Normal 11" xfId="66"/>
    <cellStyle name="Normal 2" xfId="67"/>
    <cellStyle name="Normal 2 2" xfId="68"/>
    <cellStyle name="Normal 2 3" xfId="69"/>
    <cellStyle name="Normal 2 4" xfId="70"/>
    <cellStyle name="Normal 2 4 2" xfId="71"/>
    <cellStyle name="Normal 2 4 3" xfId="72"/>
    <cellStyle name="Normal 2 5" xfId="73"/>
    <cellStyle name="Normal 2 5 2" xfId="74"/>
    <cellStyle name="Normal 2 5 3" xfId="75"/>
    <cellStyle name="Normal 2 5 4" xfId="76"/>
    <cellStyle name="Normal 3" xfId="77"/>
    <cellStyle name="Normal 3 2" xfId="78"/>
    <cellStyle name="Normal 3 3" xfId="79"/>
    <cellStyle name="Normal 4" xfId="80"/>
    <cellStyle name="Normal 4 2" xfId="81"/>
    <cellStyle name="Normal 4 3" xfId="82"/>
    <cellStyle name="Normal 4 3 2" xfId="83"/>
    <cellStyle name="Normal 4 3 3" xfId="84"/>
    <cellStyle name="Normal 4 4" xfId="85"/>
    <cellStyle name="Normal 4 4 2" xfId="86"/>
    <cellStyle name="Normal 5" xfId="87"/>
    <cellStyle name="Normal 5 2" xfId="88"/>
    <cellStyle name="Normal 6" xfId="89"/>
    <cellStyle name="Normal 7" xfId="90"/>
    <cellStyle name="Normal 8" xfId="91"/>
    <cellStyle name="Normal 8 2" xfId="92"/>
    <cellStyle name="Normal 8 3" xfId="93"/>
    <cellStyle name="Normal 9" xfId="94"/>
    <cellStyle name="Normal 9 2" xfId="95"/>
    <cellStyle name="Normal 9 3" xfId="96"/>
    <cellStyle name="Normal_11º MEDIÇÃO - vl real.rev2" xfId="97"/>
    <cellStyle name="Normal_Orçamento RETIFICADO DA OBRA JUNHO - CERTO" xfId="98"/>
    <cellStyle name="Nota" xfId="99"/>
    <cellStyle name="planilhas" xfId="100"/>
    <cellStyle name="Percent" xfId="101"/>
    <cellStyle name="Porcentagem 2" xfId="102"/>
    <cellStyle name="Porcentagem 2 2" xfId="103"/>
    <cellStyle name="Porcentagem 2 3" xfId="104"/>
    <cellStyle name="Porcentagem 3" xfId="105"/>
    <cellStyle name="Saída" xfId="106"/>
    <cellStyle name="Comma [0]" xfId="107"/>
    <cellStyle name="Separador de milhares 2" xfId="108"/>
    <cellStyle name="Separador de milhares 3" xfId="109"/>
    <cellStyle name="Separador de milhares 3 2" xfId="110"/>
    <cellStyle name="Separador de milhares 3 3" xfId="111"/>
    <cellStyle name="Separador de milhares 3 4" xfId="112"/>
    <cellStyle name="Separador de milhares 4" xfId="113"/>
    <cellStyle name="Separador de milhares_11º MEDIÇÃO - vl real.rev2 2" xfId="114"/>
    <cellStyle name="SNEVERS" xfId="115"/>
    <cellStyle name="Texto de Aviso" xfId="116"/>
    <cellStyle name="Texto Explicativo" xfId="117"/>
    <cellStyle name="Título" xfId="118"/>
    <cellStyle name="Título 1" xfId="119"/>
    <cellStyle name="Título 2" xfId="120"/>
    <cellStyle name="Título 3" xfId="121"/>
    <cellStyle name="Título 4" xfId="122"/>
    <cellStyle name="Total" xfId="123"/>
    <cellStyle name="Comma" xfId="124"/>
    <cellStyle name="Vírgula 2" xfId="125"/>
    <cellStyle name="Vírgula 2 2" xfId="126"/>
    <cellStyle name="Vírgula 2 3" xfId="127"/>
    <cellStyle name="Vírgula 3" xfId="128"/>
    <cellStyle name="Vírgula 4" xfId="129"/>
  </cellStyles>
  <dxfs count="2143"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mbria"/>
        <color theme="1" tint="0.34999001026153564"/>
      </font>
      <fill>
        <patternFill patternType="solid">
          <fgColor indexed="9"/>
          <bgColor theme="1" tint="0.3499900102615356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mbria"/>
        <color theme="1" tint="0.34999001026153564"/>
      </font>
      <fill>
        <patternFill patternType="solid">
          <fgColor indexed="9"/>
          <bgColor theme="1" tint="0.3499900102615356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mbria"/>
        <color theme="1" tint="0.34999001026153564"/>
      </font>
      <fill>
        <patternFill patternType="solid">
          <fgColor indexed="9"/>
          <bgColor theme="1" tint="0.3499900102615356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mbria"/>
        <color theme="1" tint="0.34999001026153564"/>
      </font>
      <fill>
        <patternFill patternType="solid">
          <fgColor indexed="9"/>
          <bgColor theme="1" tint="0.3499900102615356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mbria"/>
        <color theme="1" tint="0.34999001026153564"/>
      </font>
      <fill>
        <patternFill patternType="solid">
          <fgColor indexed="9"/>
          <bgColor theme="1" tint="0.3499900102615356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mbria"/>
        <color theme="1" tint="0.34999001026153564"/>
      </font>
      <fill>
        <patternFill patternType="solid">
          <fgColor indexed="9"/>
          <bgColor theme="1" tint="0.34999001026153564"/>
        </patternFill>
      </fill>
    </dxf>
    <dxf>
      <font>
        <b val="0"/>
        <color indexed="9"/>
      </font>
    </dxf>
    <dxf>
      <font>
        <name val="Cambria"/>
        <color theme="1" tint="0.34999001026153564"/>
      </font>
      <fill>
        <patternFill patternType="solid">
          <fgColor indexed="9"/>
          <bgColor theme="1" tint="0.3499900102615356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mbria"/>
        <color theme="1" tint="0.34999001026153564"/>
      </font>
      <fill>
        <patternFill patternType="solid">
          <fgColor indexed="9"/>
          <bgColor theme="1" tint="0.3499900102615356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mbria"/>
        <color theme="1" tint="0.34999001026153564"/>
      </font>
      <fill>
        <patternFill patternType="solid">
          <fgColor indexed="9"/>
          <bgColor theme="1" tint="0.3499900102615356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mbria"/>
        <color theme="1" tint="0.34999001026153564"/>
      </font>
      <fill>
        <patternFill patternType="solid">
          <fgColor indexed="9"/>
          <bgColor theme="1" tint="0.3499900102615356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mbria"/>
        <color theme="1" tint="0.34999001026153564"/>
      </font>
      <fill>
        <patternFill patternType="solid">
          <fgColor indexed="9"/>
          <bgColor theme="1" tint="0.3499900102615356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mbria"/>
        <color theme="1" tint="0.34999001026153564"/>
      </font>
      <fill>
        <patternFill patternType="solid">
          <fgColor indexed="9"/>
          <bgColor theme="1" tint="0.3499900102615356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mbria"/>
        <color theme="1" tint="0.34999001026153564"/>
      </font>
      <fill>
        <patternFill patternType="solid">
          <fgColor indexed="9"/>
          <bgColor theme="1" tint="0.3499900102615356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mbria"/>
        <color theme="1" tint="0.34999001026153564"/>
      </font>
      <fill>
        <patternFill patternType="solid">
          <fgColor indexed="9"/>
          <bgColor theme="1" tint="0.3499900102615356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mbria"/>
        <color theme="1" tint="0.34999001026153564"/>
      </font>
      <fill>
        <patternFill patternType="solid">
          <fgColor indexed="9"/>
          <bgColor theme="1" tint="0.3499900102615356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mbria"/>
        <color theme="1" tint="0.34999001026153564"/>
      </font>
      <fill>
        <patternFill patternType="solid">
          <fgColor indexed="9"/>
          <bgColor theme="1" tint="0.3499900102615356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mbria"/>
        <color theme="1" tint="0.34999001026153564"/>
      </font>
      <fill>
        <patternFill patternType="solid">
          <fgColor indexed="9"/>
          <bgColor theme="1" tint="0.3499900102615356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mbria"/>
        <color theme="1" tint="0.34999001026153564"/>
      </font>
      <fill>
        <patternFill patternType="solid">
          <fgColor indexed="9"/>
          <bgColor theme="1" tint="0.3499900102615356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mbria"/>
        <color theme="1" tint="0.34999001026153564"/>
      </font>
      <fill>
        <patternFill patternType="solid">
          <fgColor indexed="9"/>
          <bgColor theme="1" tint="0.3499900102615356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mbria"/>
        <color theme="1" tint="0.34999001026153564"/>
      </font>
      <fill>
        <patternFill patternType="solid">
          <fgColor indexed="9"/>
          <bgColor theme="1" tint="0.34999001026153564"/>
        </patternFill>
      </fill>
    </dxf>
    <dxf>
      <font>
        <b val="0"/>
        <color indexed="9"/>
      </font>
    </dxf>
    <dxf>
      <font>
        <color theme="1" tint="0.34999001026153564"/>
      </font>
      <fill>
        <patternFill patternType="solid">
          <fgColor rgb="FFFFFFFF"/>
          <bgColor theme="1" tint="0.34999001026153564"/>
        </patternFill>
      </fill>
      <border/>
    </dxf>
    <dxf>
      <font>
        <color theme="2" tint="-0.24993999302387238"/>
      </font>
      <fill>
        <patternFill patternType="solid">
          <fgColor rgb="FFFFFFFF"/>
          <bgColor theme="0" tint="-0.3499799966812134"/>
        </patternFill>
      </fill>
      <border/>
    </dxf>
    <dxf>
      <font>
        <color auto="1"/>
      </font>
      <fill>
        <patternFill patternType="solid">
          <fgColor rgb="FFFFFFFF"/>
          <bgColor theme="3" tint="0.5999600291252136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7E4BD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1F497D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02%20-%20Escolas\01%20-%20CEMEB%20Romeu%20Manfrinato%20-%20EMIC\Or&#231;amento%2001-09-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IDOR01\Compatilhada\02%20-%20Escolas\01%20-%20CEMEB%20Romeu%20Manfrinato%20-%20EMIC\Or&#231;amento%2001-09-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Q "/>
      <sheetName val="Resumo _ Licitação"/>
      <sheetName val="CRONOGRAMA_ Licitação"/>
      <sheetName val="Orçamento"/>
      <sheetName val="Composiço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Q "/>
      <sheetName val="Resumo _ Licitação"/>
      <sheetName val="CRONOGRAMA_ Licitação"/>
      <sheetName val="Orçamento"/>
      <sheetName val="Composiçoes"/>
    </sheetNames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2"/>
  <sheetViews>
    <sheetView showZeros="0" tabSelected="1" view="pageBreakPreview" zoomScaleSheetLayoutView="100" workbookViewId="0" topLeftCell="A1">
      <selection activeCell="F139" sqref="F139"/>
    </sheetView>
  </sheetViews>
  <sheetFormatPr defaultColWidth="9.140625" defaultRowHeight="12.75" outlineLevelRow="1"/>
  <cols>
    <col min="1" max="1" width="12.00390625" style="98" customWidth="1"/>
    <col min="2" max="2" width="13.8515625" style="98" customWidth="1"/>
    <col min="3" max="3" width="17.00390625" style="100" customWidth="1"/>
    <col min="4" max="4" width="67.28125" style="144" customWidth="1"/>
    <col min="5" max="5" width="10.7109375" style="98" customWidth="1"/>
    <col min="6" max="6" width="10.57421875" style="145" customWidth="1"/>
    <col min="7" max="7" width="12.00390625" style="133" customWidth="1"/>
    <col min="8" max="8" width="21.28125" style="146" customWidth="1"/>
    <col min="9" max="9" width="13.140625" style="139" customWidth="1"/>
    <col min="10" max="16384" width="9.140625" style="10" customWidth="1"/>
  </cols>
  <sheetData>
    <row r="1" spans="2:9" ht="30" customHeight="1">
      <c r="B1" s="99"/>
      <c r="D1" s="101"/>
      <c r="E1" s="101"/>
      <c r="F1" s="101"/>
      <c r="G1" s="101"/>
      <c r="H1" s="101"/>
      <c r="I1" s="101"/>
    </row>
    <row r="2" spans="1:9" ht="12.75">
      <c r="A2" s="99"/>
      <c r="B2" s="99"/>
      <c r="D2" s="102"/>
      <c r="E2" s="102"/>
      <c r="F2" s="102"/>
      <c r="G2" s="102"/>
      <c r="H2" s="102"/>
      <c r="I2" s="102"/>
    </row>
    <row r="3" spans="1:9" ht="18">
      <c r="A3" s="99"/>
      <c r="B3" s="99"/>
      <c r="D3" s="103"/>
      <c r="E3" s="103"/>
      <c r="F3" s="103"/>
      <c r="G3" s="103"/>
      <c r="H3" s="103"/>
      <c r="I3" s="103"/>
    </row>
    <row r="4" spans="1:9" ht="18">
      <c r="A4" s="99"/>
      <c r="B4" s="99"/>
      <c r="D4" s="104"/>
      <c r="E4" s="104"/>
      <c r="F4" s="104"/>
      <c r="G4" s="104"/>
      <c r="H4" s="104"/>
      <c r="I4" s="104"/>
    </row>
    <row r="5" spans="1:9" ht="16.5" thickBot="1">
      <c r="A5" s="105"/>
      <c r="B5" s="105"/>
      <c r="C5" s="106"/>
      <c r="D5" s="107"/>
      <c r="E5" s="108"/>
      <c r="F5" s="109"/>
      <c r="G5" s="108"/>
      <c r="H5" s="108"/>
      <c r="I5" s="108"/>
    </row>
    <row r="6" spans="1:9" s="11" customFormat="1" ht="15.75">
      <c r="A6" s="150" t="s">
        <v>0</v>
      </c>
      <c r="B6" s="151"/>
      <c r="C6" s="152"/>
      <c r="D6" s="153" t="s">
        <v>382</v>
      </c>
      <c r="E6" s="151"/>
      <c r="F6" s="154"/>
      <c r="G6" s="154"/>
      <c r="H6" s="154"/>
      <c r="I6" s="155"/>
    </row>
    <row r="7" spans="1:9" s="11" customFormat="1" ht="6.75" customHeight="1">
      <c r="A7" s="156"/>
      <c r="B7" s="151"/>
      <c r="C7" s="157"/>
      <c r="D7" s="158"/>
      <c r="E7" s="151"/>
      <c r="F7" s="154"/>
      <c r="G7" s="154"/>
      <c r="H7" s="154"/>
      <c r="I7" s="159"/>
    </row>
    <row r="8" spans="1:9" s="11" customFormat="1" ht="15.75">
      <c r="A8" s="160" t="s">
        <v>1</v>
      </c>
      <c r="B8" s="153"/>
      <c r="C8" s="152"/>
      <c r="D8" s="153" t="s">
        <v>317</v>
      </c>
      <c r="E8" s="151"/>
      <c r="F8" s="477" t="s">
        <v>2</v>
      </c>
      <c r="G8" s="477"/>
      <c r="H8" s="20">
        <v>462.85</v>
      </c>
      <c r="I8" s="161"/>
    </row>
    <row r="9" spans="1:9" s="11" customFormat="1" ht="6.75" customHeight="1">
      <c r="A9" s="160"/>
      <c r="B9" s="153"/>
      <c r="C9" s="152"/>
      <c r="D9" s="153"/>
      <c r="E9" s="151"/>
      <c r="F9" s="162"/>
      <c r="G9" s="151"/>
      <c r="H9" s="151"/>
      <c r="I9" s="161"/>
    </row>
    <row r="10" spans="1:9" s="11" customFormat="1" ht="31.5">
      <c r="A10" s="160" t="s">
        <v>4</v>
      </c>
      <c r="B10" s="153"/>
      <c r="C10" s="152"/>
      <c r="D10" s="163" t="s">
        <v>355</v>
      </c>
      <c r="E10" s="151"/>
      <c r="F10" s="477" t="s">
        <v>5</v>
      </c>
      <c r="G10" s="477"/>
      <c r="H10" s="164">
        <f>G137</f>
        <v>0</v>
      </c>
      <c r="I10" s="26"/>
    </row>
    <row r="11" spans="1:9" s="11" customFormat="1" ht="6.75" customHeight="1">
      <c r="A11" s="165"/>
      <c r="B11" s="151"/>
      <c r="C11" s="157"/>
      <c r="D11" s="158"/>
      <c r="E11" s="151"/>
      <c r="F11" s="166"/>
      <c r="G11" s="166"/>
      <c r="H11" s="167"/>
      <c r="I11" s="168"/>
    </row>
    <row r="12" spans="1:9" s="11" customFormat="1" ht="16.5" thickBot="1">
      <c r="A12" s="169" t="s">
        <v>95</v>
      </c>
      <c r="B12" s="170"/>
      <c r="C12" s="170"/>
      <c r="D12" s="171" t="s">
        <v>206</v>
      </c>
      <c r="E12" s="170"/>
      <c r="F12" s="478" t="s">
        <v>205</v>
      </c>
      <c r="G12" s="478"/>
      <c r="H12" s="27">
        <f>H10/H8</f>
        <v>0</v>
      </c>
      <c r="I12" s="172"/>
    </row>
    <row r="13" spans="1:9" ht="13.5" thickBot="1">
      <c r="A13" s="173"/>
      <c r="B13" s="174"/>
      <c r="C13" s="175"/>
      <c r="D13" s="176"/>
      <c r="E13" s="177"/>
      <c r="F13" s="178"/>
      <c r="G13" s="177"/>
      <c r="H13" s="177"/>
      <c r="I13" s="179"/>
    </row>
    <row r="14" spans="1:9" s="12" customFormat="1" ht="36.75" thickBot="1">
      <c r="A14" s="180" t="s">
        <v>96</v>
      </c>
      <c r="B14" s="180" t="s">
        <v>104</v>
      </c>
      <c r="C14" s="181" t="s">
        <v>10</v>
      </c>
      <c r="D14" s="182" t="s">
        <v>221</v>
      </c>
      <c r="E14" s="183" t="s">
        <v>12</v>
      </c>
      <c r="F14" s="184" t="s">
        <v>13</v>
      </c>
      <c r="G14" s="185" t="s">
        <v>231</v>
      </c>
      <c r="H14" s="9" t="s">
        <v>140</v>
      </c>
      <c r="I14" s="186" t="s">
        <v>14</v>
      </c>
    </row>
    <row r="15" spans="1:9" s="13" customFormat="1" ht="15.75" thickBot="1">
      <c r="A15" s="475">
        <v>1</v>
      </c>
      <c r="B15" s="476"/>
      <c r="C15" s="187"/>
      <c r="D15" s="188" t="s">
        <v>211</v>
      </c>
      <c r="E15" s="189">
        <f>ROUND(SUM(E16,E18,E25,E32),2)</f>
        <v>0</v>
      </c>
      <c r="F15" s="189"/>
      <c r="G15" s="189"/>
      <c r="H15" s="23"/>
      <c r="I15" s="8" t="e">
        <f>E15/$G$136</f>
        <v>#DIV/0!</v>
      </c>
    </row>
    <row r="16" spans="1:9" ht="12.75" outlineLevel="1">
      <c r="A16" s="484" t="s">
        <v>17</v>
      </c>
      <c r="B16" s="485"/>
      <c r="C16" s="190"/>
      <c r="D16" s="191" t="s">
        <v>212</v>
      </c>
      <c r="E16" s="21">
        <f>SUM(H17:H17)</f>
        <v>0</v>
      </c>
      <c r="F16" s="21"/>
      <c r="G16" s="21"/>
      <c r="H16" s="21"/>
      <c r="I16" s="18" t="e">
        <f>E16/$G$136</f>
        <v>#DIV/0!</v>
      </c>
    </row>
    <row r="17" spans="1:9" ht="12.75" outlineLevel="1">
      <c r="A17" s="192" t="s">
        <v>18</v>
      </c>
      <c r="B17" s="193" t="s">
        <v>19</v>
      </c>
      <c r="C17" s="194" t="s">
        <v>293</v>
      </c>
      <c r="D17" s="195" t="s">
        <v>312</v>
      </c>
      <c r="E17" s="196" t="s">
        <v>224</v>
      </c>
      <c r="F17" s="197">
        <v>1</v>
      </c>
      <c r="G17" s="198">
        <f>Composições!G15</f>
        <v>0</v>
      </c>
      <c r="H17" s="199">
        <f>ROUND(_xlfn.IFERROR(F17*G17," - "),2)</f>
        <v>0</v>
      </c>
      <c r="I17" s="200" t="e">
        <f>H17/$G$136</f>
        <v>#DIV/0!</v>
      </c>
    </row>
    <row r="18" spans="1:9" ht="12.75" outlineLevel="1">
      <c r="A18" s="471" t="s">
        <v>21</v>
      </c>
      <c r="B18" s="472"/>
      <c r="C18" s="201"/>
      <c r="D18" s="17" t="s">
        <v>22</v>
      </c>
      <c r="E18" s="22">
        <f>SUM(H19:H24)</f>
        <v>0</v>
      </c>
      <c r="F18" s="22"/>
      <c r="G18" s="22"/>
      <c r="H18" s="22"/>
      <c r="I18" s="19" t="e">
        <f>E18/$G$136</f>
        <v>#DIV/0!</v>
      </c>
    </row>
    <row r="19" spans="1:9" ht="12.75" outlineLevel="1">
      <c r="A19" s="192" t="s">
        <v>23</v>
      </c>
      <c r="B19" s="202">
        <v>90781</v>
      </c>
      <c r="C19" s="194" t="s">
        <v>271</v>
      </c>
      <c r="D19" s="195" t="s">
        <v>294</v>
      </c>
      <c r="E19" s="196" t="s">
        <v>24</v>
      </c>
      <c r="F19" s="197">
        <v>80</v>
      </c>
      <c r="G19" s="114"/>
      <c r="H19" s="199">
        <f aca="true" t="shared" si="0" ref="H19:H24">ROUND(_xlfn.IFERROR(F19*G19," - "),2)</f>
        <v>0</v>
      </c>
      <c r="I19" s="200" t="e">
        <f aca="true" t="shared" si="1" ref="I19:I24">H19/$G$136</f>
        <v>#DIV/0!</v>
      </c>
    </row>
    <row r="20" spans="1:9" ht="25.5" outlineLevel="1">
      <c r="A20" s="192" t="s">
        <v>109</v>
      </c>
      <c r="B20" s="202">
        <v>95967</v>
      </c>
      <c r="C20" s="194" t="s">
        <v>271</v>
      </c>
      <c r="D20" s="195" t="s">
        <v>295</v>
      </c>
      <c r="E20" s="196" t="s">
        <v>24</v>
      </c>
      <c r="F20" s="203">
        <v>56</v>
      </c>
      <c r="G20" s="114"/>
      <c r="H20" s="199">
        <f t="shared" si="0"/>
        <v>0</v>
      </c>
      <c r="I20" s="204" t="e">
        <f t="shared" si="1"/>
        <v>#DIV/0!</v>
      </c>
    </row>
    <row r="21" spans="1:9" ht="12.75" outlineLevel="1">
      <c r="A21" s="192" t="s">
        <v>110</v>
      </c>
      <c r="B21" s="205" t="s">
        <v>208</v>
      </c>
      <c r="C21" s="194" t="s">
        <v>270</v>
      </c>
      <c r="D21" s="195" t="s">
        <v>358</v>
      </c>
      <c r="E21" s="196" t="s">
        <v>75</v>
      </c>
      <c r="F21" s="203">
        <v>6</v>
      </c>
      <c r="G21" s="114"/>
      <c r="H21" s="206">
        <f t="shared" si="0"/>
        <v>0</v>
      </c>
      <c r="I21" s="207" t="e">
        <f t="shared" si="1"/>
        <v>#DIV/0!</v>
      </c>
    </row>
    <row r="22" spans="1:9" ht="12.75" outlineLevel="1">
      <c r="A22" s="192" t="s">
        <v>111</v>
      </c>
      <c r="B22" s="205" t="s">
        <v>208</v>
      </c>
      <c r="C22" s="194" t="s">
        <v>270</v>
      </c>
      <c r="D22" s="195" t="s">
        <v>383</v>
      </c>
      <c r="E22" s="196" t="s">
        <v>75</v>
      </c>
      <c r="F22" s="203">
        <v>15</v>
      </c>
      <c r="G22" s="114"/>
      <c r="H22" s="206">
        <f t="shared" si="0"/>
        <v>0</v>
      </c>
      <c r="I22" s="207" t="e">
        <f t="shared" si="1"/>
        <v>#DIV/0!</v>
      </c>
    </row>
    <row r="23" spans="1:9" ht="12.75" outlineLevel="1">
      <c r="A23" s="192" t="s">
        <v>112</v>
      </c>
      <c r="B23" s="208" t="s">
        <v>209</v>
      </c>
      <c r="C23" s="194" t="s">
        <v>270</v>
      </c>
      <c r="D23" s="195" t="s">
        <v>384</v>
      </c>
      <c r="E23" s="196" t="s">
        <v>75</v>
      </c>
      <c r="F23" s="203">
        <v>5</v>
      </c>
      <c r="G23" s="114"/>
      <c r="H23" s="199">
        <f t="shared" si="0"/>
        <v>0</v>
      </c>
      <c r="I23" s="204" t="e">
        <f t="shared" si="1"/>
        <v>#DIV/0!</v>
      </c>
    </row>
    <row r="24" spans="1:9" ht="12.75" outlineLevel="1">
      <c r="A24" s="192" t="s">
        <v>113</v>
      </c>
      <c r="B24" s="208" t="s">
        <v>210</v>
      </c>
      <c r="C24" s="194" t="s">
        <v>270</v>
      </c>
      <c r="D24" s="195" t="s">
        <v>385</v>
      </c>
      <c r="E24" s="196" t="s">
        <v>75</v>
      </c>
      <c r="F24" s="203">
        <v>8</v>
      </c>
      <c r="G24" s="114"/>
      <c r="H24" s="199">
        <f t="shared" si="0"/>
        <v>0</v>
      </c>
      <c r="I24" s="204" t="e">
        <f t="shared" si="1"/>
        <v>#DIV/0!</v>
      </c>
    </row>
    <row r="25" spans="1:9" ht="12.75" outlineLevel="1">
      <c r="A25" s="471" t="s">
        <v>214</v>
      </c>
      <c r="B25" s="472"/>
      <c r="C25" s="201"/>
      <c r="D25" s="209" t="s">
        <v>213</v>
      </c>
      <c r="E25" s="22">
        <f>SUM(H26:H31)</f>
        <v>0</v>
      </c>
      <c r="F25" s="22"/>
      <c r="G25" s="22"/>
      <c r="H25" s="22"/>
      <c r="I25" s="19" t="e">
        <f>E25/$G$136</f>
        <v>#DIV/0!</v>
      </c>
    </row>
    <row r="26" spans="1:9" ht="12.75" outlineLevel="1">
      <c r="A26" s="192" t="s">
        <v>215</v>
      </c>
      <c r="B26" s="210" t="s">
        <v>147</v>
      </c>
      <c r="C26" s="194" t="s">
        <v>270</v>
      </c>
      <c r="D26" s="195" t="s">
        <v>386</v>
      </c>
      <c r="E26" s="196" t="s">
        <v>3</v>
      </c>
      <c r="F26" s="197">
        <v>115.25</v>
      </c>
      <c r="G26" s="114"/>
      <c r="H26" s="206">
        <f aca="true" t="shared" si="2" ref="H26:H31">ROUND(_xlfn.IFERROR(F26*G26," - "),2)</f>
        <v>0</v>
      </c>
      <c r="I26" s="211" t="e">
        <f aca="true" t="shared" si="3" ref="I26:I31">H26/$G$136</f>
        <v>#DIV/0!</v>
      </c>
    </row>
    <row r="27" spans="1:9" ht="12.75" outlineLevel="1">
      <c r="A27" s="192" t="s">
        <v>216</v>
      </c>
      <c r="B27" s="212" t="s">
        <v>144</v>
      </c>
      <c r="C27" s="194" t="s">
        <v>270</v>
      </c>
      <c r="D27" s="195" t="s">
        <v>387</v>
      </c>
      <c r="E27" s="196" t="s">
        <v>143</v>
      </c>
      <c r="F27" s="213">
        <v>6</v>
      </c>
      <c r="G27" s="114"/>
      <c r="H27" s="199">
        <f t="shared" si="2"/>
        <v>0</v>
      </c>
      <c r="I27" s="204" t="e">
        <f t="shared" si="3"/>
        <v>#DIV/0!</v>
      </c>
    </row>
    <row r="28" spans="1:9" ht="25.5" outlineLevel="1">
      <c r="A28" s="192" t="s">
        <v>217</v>
      </c>
      <c r="B28" s="212" t="s">
        <v>145</v>
      </c>
      <c r="C28" s="194" t="s">
        <v>270</v>
      </c>
      <c r="D28" s="195" t="s">
        <v>388</v>
      </c>
      <c r="E28" s="196" t="s">
        <v>143</v>
      </c>
      <c r="F28" s="213">
        <v>6</v>
      </c>
      <c r="G28" s="114"/>
      <c r="H28" s="199">
        <f t="shared" si="2"/>
        <v>0</v>
      </c>
      <c r="I28" s="204" t="e">
        <f t="shared" si="3"/>
        <v>#DIV/0!</v>
      </c>
    </row>
    <row r="29" spans="1:9" ht="25.5" outlineLevel="1">
      <c r="A29" s="192" t="s">
        <v>218</v>
      </c>
      <c r="B29" s="212" t="s">
        <v>146</v>
      </c>
      <c r="C29" s="194" t="s">
        <v>270</v>
      </c>
      <c r="D29" s="195" t="s">
        <v>389</v>
      </c>
      <c r="E29" s="196" t="s">
        <v>143</v>
      </c>
      <c r="F29" s="213">
        <v>6</v>
      </c>
      <c r="G29" s="114"/>
      <c r="H29" s="199">
        <f>ROUND(_xlfn.IFERROR(F29*G29," - "),2)</f>
        <v>0</v>
      </c>
      <c r="I29" s="204" t="e">
        <f t="shared" si="3"/>
        <v>#DIV/0!</v>
      </c>
    </row>
    <row r="30" spans="1:9" ht="25.5" outlineLevel="1">
      <c r="A30" s="192" t="s">
        <v>219</v>
      </c>
      <c r="B30" s="212" t="s">
        <v>242</v>
      </c>
      <c r="C30" s="194" t="s">
        <v>293</v>
      </c>
      <c r="D30" s="195" t="s">
        <v>243</v>
      </c>
      <c r="E30" s="196" t="s">
        <v>103</v>
      </c>
      <c r="F30" s="213">
        <v>1</v>
      </c>
      <c r="G30" s="198">
        <f>Composições!G25</f>
        <v>0</v>
      </c>
      <c r="H30" s="199">
        <f t="shared" si="2"/>
        <v>0</v>
      </c>
      <c r="I30" s="204" t="e">
        <f t="shared" si="3"/>
        <v>#DIV/0!</v>
      </c>
    </row>
    <row r="31" spans="1:9" ht="25.5" outlineLevel="1">
      <c r="A31" s="192" t="s">
        <v>220</v>
      </c>
      <c r="B31" s="212" t="s">
        <v>250</v>
      </c>
      <c r="C31" s="194" t="s">
        <v>293</v>
      </c>
      <c r="D31" s="195" t="s">
        <v>249</v>
      </c>
      <c r="E31" s="196" t="s">
        <v>103</v>
      </c>
      <c r="F31" s="213">
        <v>1</v>
      </c>
      <c r="G31" s="198">
        <f>Composições!G45</f>
        <v>0</v>
      </c>
      <c r="H31" s="199">
        <f t="shared" si="2"/>
        <v>0</v>
      </c>
      <c r="I31" s="204" t="e">
        <f t="shared" si="3"/>
        <v>#DIV/0!</v>
      </c>
    </row>
    <row r="32" spans="1:9" ht="12.75" outlineLevel="1">
      <c r="A32" s="471" t="s">
        <v>240</v>
      </c>
      <c r="B32" s="472"/>
      <c r="C32" s="201"/>
      <c r="D32" s="209" t="s">
        <v>347</v>
      </c>
      <c r="E32" s="22">
        <f>H33</f>
        <v>0</v>
      </c>
      <c r="F32" s="22"/>
      <c r="G32" s="22"/>
      <c r="H32" s="22"/>
      <c r="I32" s="19" t="e">
        <f>E32/$G$136</f>
        <v>#DIV/0!</v>
      </c>
    </row>
    <row r="33" spans="1:9" ht="26.25" outlineLevel="1" thickBot="1">
      <c r="A33" s="192" t="s">
        <v>241</v>
      </c>
      <c r="B33" s="208">
        <v>97635</v>
      </c>
      <c r="C33" s="194" t="s">
        <v>271</v>
      </c>
      <c r="D33" s="195" t="s">
        <v>390</v>
      </c>
      <c r="E33" s="196" t="s">
        <v>269</v>
      </c>
      <c r="F33" s="214">
        <v>407.42</v>
      </c>
      <c r="G33" s="114"/>
      <c r="H33" s="206">
        <f>ROUND(_xlfn.IFERROR(F33*G33," - "),2)</f>
        <v>0</v>
      </c>
      <c r="I33" s="211" t="e">
        <f>H33/$G$136</f>
        <v>#DIV/0!</v>
      </c>
    </row>
    <row r="34" spans="1:9" s="13" customFormat="1" ht="15.75" thickBot="1">
      <c r="A34" s="475">
        <v>2</v>
      </c>
      <c r="B34" s="476"/>
      <c r="C34" s="215"/>
      <c r="D34" s="188" t="s">
        <v>255</v>
      </c>
      <c r="E34" s="189">
        <f>ROUND(SUM(E35),2)</f>
        <v>0</v>
      </c>
      <c r="F34" s="189"/>
      <c r="G34" s="189"/>
      <c r="H34" s="23"/>
      <c r="I34" s="8" t="e">
        <f>E34/$G$136</f>
        <v>#DIV/0!</v>
      </c>
    </row>
    <row r="35" spans="1:9" s="13" customFormat="1" ht="14.25" outlineLevel="1">
      <c r="A35" s="486" t="s">
        <v>25</v>
      </c>
      <c r="B35" s="487"/>
      <c r="C35" s="190"/>
      <c r="D35" s="209" t="s">
        <v>348</v>
      </c>
      <c r="E35" s="21">
        <f>SUM(H36:H42)</f>
        <v>0</v>
      </c>
      <c r="F35" s="21"/>
      <c r="G35" s="21"/>
      <c r="H35" s="21"/>
      <c r="I35" s="18" t="e">
        <f>E35/$G$136</f>
        <v>#DIV/0!</v>
      </c>
    </row>
    <row r="36" spans="1:9" s="13" customFormat="1" ht="14.25" outlineLevel="1">
      <c r="A36" s="216" t="s">
        <v>26</v>
      </c>
      <c r="B36" s="217" t="s">
        <v>154</v>
      </c>
      <c r="C36" s="218" t="s">
        <v>270</v>
      </c>
      <c r="D36" s="219" t="s">
        <v>391</v>
      </c>
      <c r="E36" s="220" t="s">
        <v>27</v>
      </c>
      <c r="F36" s="221">
        <v>275</v>
      </c>
      <c r="G36" s="115"/>
      <c r="H36" s="222">
        <f aca="true" t="shared" si="4" ref="H36:H42">ROUND(_xlfn.IFERROR(F36*G36," - "),2)</f>
        <v>0</v>
      </c>
      <c r="I36" s="223" t="e">
        <f aca="true" t="shared" si="5" ref="I36:I42">H36/$G$136</f>
        <v>#DIV/0!</v>
      </c>
    </row>
    <row r="37" spans="1:9" s="13" customFormat="1" ht="14.25" outlineLevel="1">
      <c r="A37" s="224" t="s">
        <v>28</v>
      </c>
      <c r="B37" s="225">
        <v>10410</v>
      </c>
      <c r="C37" s="226" t="s">
        <v>272</v>
      </c>
      <c r="D37" s="227" t="s">
        <v>392</v>
      </c>
      <c r="E37" s="228" t="s">
        <v>269</v>
      </c>
      <c r="F37" s="229">
        <v>156.06</v>
      </c>
      <c r="G37" s="116"/>
      <c r="H37" s="230">
        <f t="shared" si="4"/>
        <v>0</v>
      </c>
      <c r="I37" s="231" t="e">
        <f t="shared" si="5"/>
        <v>#DIV/0!</v>
      </c>
    </row>
    <row r="38" spans="1:9" s="13" customFormat="1" ht="25.5" outlineLevel="1">
      <c r="A38" s="224" t="s">
        <v>307</v>
      </c>
      <c r="B38" s="225">
        <v>96619</v>
      </c>
      <c r="C38" s="226" t="s">
        <v>271</v>
      </c>
      <c r="D38" s="227" t="s">
        <v>393</v>
      </c>
      <c r="E38" s="228" t="s">
        <v>269</v>
      </c>
      <c r="F38" s="229">
        <v>156.06</v>
      </c>
      <c r="G38" s="116"/>
      <c r="H38" s="230">
        <f t="shared" si="4"/>
        <v>0</v>
      </c>
      <c r="I38" s="231" t="e">
        <f t="shared" si="5"/>
        <v>#DIV/0!</v>
      </c>
    </row>
    <row r="39" spans="1:9" s="13" customFormat="1" ht="14.25" outlineLevel="1">
      <c r="A39" s="224" t="s">
        <v>350</v>
      </c>
      <c r="B39" s="232" t="s">
        <v>153</v>
      </c>
      <c r="C39" s="226" t="s">
        <v>270</v>
      </c>
      <c r="D39" s="227" t="s">
        <v>394</v>
      </c>
      <c r="E39" s="228" t="s">
        <v>27</v>
      </c>
      <c r="F39" s="229">
        <v>104.68</v>
      </c>
      <c r="G39" s="116"/>
      <c r="H39" s="230">
        <f t="shared" si="4"/>
        <v>0</v>
      </c>
      <c r="I39" s="231" t="e">
        <f t="shared" si="5"/>
        <v>#DIV/0!</v>
      </c>
    </row>
    <row r="40" spans="1:9" s="13" customFormat="1" ht="14.25" outlineLevel="1">
      <c r="A40" s="224" t="s">
        <v>351</v>
      </c>
      <c r="B40" s="232" t="s">
        <v>238</v>
      </c>
      <c r="C40" s="226" t="s">
        <v>239</v>
      </c>
      <c r="D40" s="227" t="s">
        <v>297</v>
      </c>
      <c r="E40" s="228" t="s">
        <v>296</v>
      </c>
      <c r="F40" s="229">
        <v>230.26</v>
      </c>
      <c r="G40" s="116"/>
      <c r="H40" s="230">
        <f t="shared" si="4"/>
        <v>0</v>
      </c>
      <c r="I40" s="231" t="e">
        <f t="shared" si="5"/>
        <v>#DIV/0!</v>
      </c>
    </row>
    <row r="41" spans="1:9" s="13" customFormat="1" ht="14.25" outlineLevel="1">
      <c r="A41" s="224" t="s">
        <v>352</v>
      </c>
      <c r="B41" s="232" t="s">
        <v>151</v>
      </c>
      <c r="C41" s="226" t="s">
        <v>270</v>
      </c>
      <c r="D41" s="227" t="s">
        <v>313</v>
      </c>
      <c r="E41" s="228" t="s">
        <v>152</v>
      </c>
      <c r="F41" s="229">
        <v>4605.2</v>
      </c>
      <c r="G41" s="116"/>
      <c r="H41" s="230">
        <f t="shared" si="4"/>
        <v>0</v>
      </c>
      <c r="I41" s="231" t="e">
        <f t="shared" si="5"/>
        <v>#DIV/0!</v>
      </c>
    </row>
    <row r="42" spans="1:9" s="13" customFormat="1" ht="26.25" outlineLevel="1" thickBot="1">
      <c r="A42" s="233" t="s">
        <v>353</v>
      </c>
      <c r="B42" s="234" t="s">
        <v>311</v>
      </c>
      <c r="C42" s="235" t="s">
        <v>306</v>
      </c>
      <c r="D42" s="236" t="s">
        <v>305</v>
      </c>
      <c r="E42" s="237" t="s">
        <v>296</v>
      </c>
      <c r="F42" s="238">
        <v>230.26</v>
      </c>
      <c r="G42" s="117"/>
      <c r="H42" s="239">
        <f t="shared" si="4"/>
        <v>0</v>
      </c>
      <c r="I42" s="240" t="e">
        <f t="shared" si="5"/>
        <v>#DIV/0!</v>
      </c>
    </row>
    <row r="43" spans="1:9" ht="15.75" thickBot="1">
      <c r="A43" s="475">
        <v>3</v>
      </c>
      <c r="B43" s="476"/>
      <c r="C43" s="215"/>
      <c r="D43" s="188" t="s">
        <v>29</v>
      </c>
      <c r="E43" s="189">
        <f>ROUND(SUM(E44,E51,E56,E59),2)</f>
        <v>0</v>
      </c>
      <c r="F43" s="189"/>
      <c r="G43" s="189"/>
      <c r="H43" s="23"/>
      <c r="I43" s="8" t="e">
        <f>E43/$G$136</f>
        <v>#DIV/0!</v>
      </c>
    </row>
    <row r="44" spans="1:9" ht="12.75" outlineLevel="1">
      <c r="A44" s="484" t="s">
        <v>30</v>
      </c>
      <c r="B44" s="485"/>
      <c r="C44" s="201"/>
      <c r="D44" s="209" t="s">
        <v>163</v>
      </c>
      <c r="E44" s="22">
        <f>SUM(H45:H50)</f>
        <v>0</v>
      </c>
      <c r="F44" s="22"/>
      <c r="G44" s="22"/>
      <c r="H44" s="22"/>
      <c r="I44" s="19" t="e">
        <f>E44/$G$136</f>
        <v>#DIV/0!</v>
      </c>
    </row>
    <row r="45" spans="1:9" ht="12.75" outlineLevel="1">
      <c r="A45" s="241" t="s">
        <v>31</v>
      </c>
      <c r="B45" s="242" t="s">
        <v>165</v>
      </c>
      <c r="C45" s="194" t="s">
        <v>270</v>
      </c>
      <c r="D45" s="195" t="s">
        <v>395</v>
      </c>
      <c r="E45" s="196" t="s">
        <v>20</v>
      </c>
      <c r="F45" s="214">
        <v>704</v>
      </c>
      <c r="G45" s="114"/>
      <c r="H45" s="199">
        <f aca="true" t="shared" si="6" ref="H45:H50">ROUND(_xlfn.IFERROR(F45*G45," - "),2)</f>
        <v>0</v>
      </c>
      <c r="I45" s="200" t="e">
        <f aca="true" t="shared" si="7" ref="I45:I50">H45/$G$136</f>
        <v>#DIV/0!</v>
      </c>
    </row>
    <row r="46" spans="1:9" ht="25.5" outlineLevel="1">
      <c r="A46" s="241" t="s">
        <v>32</v>
      </c>
      <c r="B46" s="243" t="s">
        <v>164</v>
      </c>
      <c r="C46" s="194" t="s">
        <v>270</v>
      </c>
      <c r="D46" s="195" t="s">
        <v>396</v>
      </c>
      <c r="E46" s="196" t="s">
        <v>141</v>
      </c>
      <c r="F46" s="214">
        <v>1</v>
      </c>
      <c r="G46" s="114"/>
      <c r="H46" s="199">
        <f t="shared" si="6"/>
        <v>0</v>
      </c>
      <c r="I46" s="204" t="e">
        <f t="shared" si="7"/>
        <v>#DIV/0!</v>
      </c>
    </row>
    <row r="47" spans="1:9" ht="12.75" outlineLevel="1">
      <c r="A47" s="241" t="s">
        <v>33</v>
      </c>
      <c r="B47" s="243" t="s">
        <v>156</v>
      </c>
      <c r="C47" s="194" t="s">
        <v>270</v>
      </c>
      <c r="D47" s="195" t="s">
        <v>397</v>
      </c>
      <c r="E47" s="196" t="s">
        <v>150</v>
      </c>
      <c r="F47" s="214">
        <v>2421</v>
      </c>
      <c r="G47" s="114"/>
      <c r="H47" s="199">
        <f t="shared" si="6"/>
        <v>0</v>
      </c>
      <c r="I47" s="204" t="e">
        <f t="shared" si="7"/>
        <v>#DIV/0!</v>
      </c>
    </row>
    <row r="48" spans="1:9" ht="25.5" outlineLevel="1">
      <c r="A48" s="241" t="s">
        <v>34</v>
      </c>
      <c r="B48" s="243" t="s">
        <v>160</v>
      </c>
      <c r="C48" s="194" t="s">
        <v>270</v>
      </c>
      <c r="D48" s="195" t="s">
        <v>398</v>
      </c>
      <c r="E48" s="196" t="s">
        <v>27</v>
      </c>
      <c r="F48" s="214">
        <v>101.74</v>
      </c>
      <c r="G48" s="114"/>
      <c r="H48" s="199">
        <f t="shared" si="6"/>
        <v>0</v>
      </c>
      <c r="I48" s="204" t="e">
        <f t="shared" si="7"/>
        <v>#DIV/0!</v>
      </c>
    </row>
    <row r="49" spans="1:9" ht="51" outlineLevel="1">
      <c r="A49" s="241" t="s">
        <v>35</v>
      </c>
      <c r="B49" s="243">
        <v>5678</v>
      </c>
      <c r="C49" s="194" t="s">
        <v>271</v>
      </c>
      <c r="D49" s="195" t="s">
        <v>298</v>
      </c>
      <c r="E49" s="196" t="s">
        <v>299</v>
      </c>
      <c r="F49" s="214">
        <v>30</v>
      </c>
      <c r="G49" s="114"/>
      <c r="H49" s="199">
        <f t="shared" si="6"/>
        <v>0</v>
      </c>
      <c r="I49" s="204" t="e">
        <f t="shared" si="7"/>
        <v>#DIV/0!</v>
      </c>
    </row>
    <row r="50" spans="1:9" ht="25.5" outlineLevel="1">
      <c r="A50" s="241" t="s">
        <v>36</v>
      </c>
      <c r="B50" s="244">
        <v>95601</v>
      </c>
      <c r="C50" s="194" t="s">
        <v>271</v>
      </c>
      <c r="D50" s="195" t="s">
        <v>300</v>
      </c>
      <c r="E50" s="196" t="s">
        <v>75</v>
      </c>
      <c r="F50" s="214">
        <v>44</v>
      </c>
      <c r="G50" s="114"/>
      <c r="H50" s="199">
        <f t="shared" si="6"/>
        <v>0</v>
      </c>
      <c r="I50" s="204" t="e">
        <f t="shared" si="7"/>
        <v>#DIV/0!</v>
      </c>
    </row>
    <row r="51" spans="1:9" ht="12.75" outlineLevel="1">
      <c r="A51" s="471" t="s">
        <v>37</v>
      </c>
      <c r="B51" s="472"/>
      <c r="C51" s="201"/>
      <c r="D51" s="209" t="s">
        <v>256</v>
      </c>
      <c r="E51" s="22">
        <f>SUM(H52:H55)</f>
        <v>0</v>
      </c>
      <c r="F51" s="22"/>
      <c r="G51" s="22"/>
      <c r="H51" s="22"/>
      <c r="I51" s="19" t="e">
        <f>E51/$G$136</f>
        <v>#DIV/0!</v>
      </c>
    </row>
    <row r="52" spans="1:9" ht="12.75" outlineLevel="1">
      <c r="A52" s="192" t="s">
        <v>38</v>
      </c>
      <c r="B52" s="243" t="s">
        <v>155</v>
      </c>
      <c r="C52" s="194" t="s">
        <v>270</v>
      </c>
      <c r="D52" s="195" t="s">
        <v>399</v>
      </c>
      <c r="E52" s="196" t="s">
        <v>3</v>
      </c>
      <c r="F52" s="214">
        <v>241.45999999999998</v>
      </c>
      <c r="G52" s="114"/>
      <c r="H52" s="199">
        <f>ROUND(_xlfn.IFERROR(F52*G52," - "),2)</f>
        <v>0</v>
      </c>
      <c r="I52" s="204" t="e">
        <f>H52/$G$136</f>
        <v>#DIV/0!</v>
      </c>
    </row>
    <row r="53" spans="1:9" ht="12.75" outlineLevel="1">
      <c r="A53" s="192" t="s">
        <v>39</v>
      </c>
      <c r="B53" s="243" t="s">
        <v>156</v>
      </c>
      <c r="C53" s="194" t="s">
        <v>270</v>
      </c>
      <c r="D53" s="195" t="s">
        <v>397</v>
      </c>
      <c r="E53" s="196" t="s">
        <v>150</v>
      </c>
      <c r="F53" s="214">
        <v>5060.3099999999995</v>
      </c>
      <c r="G53" s="114"/>
      <c r="H53" s="199">
        <f>ROUND(_xlfn.IFERROR(F53*G53," - "),2)</f>
        <v>0</v>
      </c>
      <c r="I53" s="204" t="e">
        <f>H53/$G$136</f>
        <v>#DIV/0!</v>
      </c>
    </row>
    <row r="54" spans="1:9" ht="12.75" outlineLevel="1">
      <c r="A54" s="192" t="s">
        <v>40</v>
      </c>
      <c r="B54" s="243" t="s">
        <v>158</v>
      </c>
      <c r="C54" s="194" t="s">
        <v>270</v>
      </c>
      <c r="D54" s="195" t="s">
        <v>400</v>
      </c>
      <c r="E54" s="196" t="s">
        <v>27</v>
      </c>
      <c r="F54" s="214">
        <v>53.269999999999996</v>
      </c>
      <c r="G54" s="114"/>
      <c r="H54" s="199">
        <f>ROUND(_xlfn.IFERROR(F54*G54," - "),2)</f>
        <v>0</v>
      </c>
      <c r="I54" s="204" t="e">
        <f>H54/$G$136</f>
        <v>#DIV/0!</v>
      </c>
    </row>
    <row r="55" spans="1:9" ht="25.5" outlineLevel="1">
      <c r="A55" s="192" t="s">
        <v>41</v>
      </c>
      <c r="B55" s="243" t="s">
        <v>125</v>
      </c>
      <c r="C55" s="194" t="s">
        <v>271</v>
      </c>
      <c r="D55" s="195" t="s">
        <v>401</v>
      </c>
      <c r="E55" s="196" t="s">
        <v>269</v>
      </c>
      <c r="F55" s="214">
        <v>414.29</v>
      </c>
      <c r="G55" s="114"/>
      <c r="H55" s="199">
        <f>ROUND(_xlfn.IFERROR(F55*G55," - "),2)</f>
        <v>0</v>
      </c>
      <c r="I55" s="204" t="e">
        <f>H55/$G$136</f>
        <v>#DIV/0!</v>
      </c>
    </row>
    <row r="56" spans="1:9" ht="12.75" outlineLevel="1">
      <c r="A56" s="471" t="s">
        <v>42</v>
      </c>
      <c r="B56" s="472"/>
      <c r="C56" s="201"/>
      <c r="D56" s="209" t="s">
        <v>118</v>
      </c>
      <c r="E56" s="22">
        <f>SUM(H57:H58)</f>
        <v>0</v>
      </c>
      <c r="F56" s="22"/>
      <c r="G56" s="22"/>
      <c r="H56" s="22"/>
      <c r="I56" s="19" t="e">
        <f>E56/$G$136</f>
        <v>#DIV/0!</v>
      </c>
    </row>
    <row r="57" spans="1:9" ht="12.75" outlineLevel="1">
      <c r="A57" s="192" t="s">
        <v>43</v>
      </c>
      <c r="B57" s="245" t="s">
        <v>166</v>
      </c>
      <c r="C57" s="194" t="s">
        <v>270</v>
      </c>
      <c r="D57" s="195" t="s">
        <v>402</v>
      </c>
      <c r="E57" s="196" t="s">
        <v>150</v>
      </c>
      <c r="F57" s="246">
        <v>89670</v>
      </c>
      <c r="G57" s="118"/>
      <c r="H57" s="247">
        <f>ROUND(_xlfn.IFERROR(F57*G57," - "),2)</f>
        <v>0</v>
      </c>
      <c r="I57" s="248" t="e">
        <f>H57/$G$136</f>
        <v>#DIV/0!</v>
      </c>
    </row>
    <row r="58" spans="1:9" ht="12.75" outlineLevel="1">
      <c r="A58" s="192" t="s">
        <v>44</v>
      </c>
      <c r="B58" s="249" t="s">
        <v>264</v>
      </c>
      <c r="C58" s="226" t="s">
        <v>293</v>
      </c>
      <c r="D58" s="227" t="s">
        <v>403</v>
      </c>
      <c r="E58" s="228" t="s">
        <v>269</v>
      </c>
      <c r="F58" s="250">
        <v>254.69</v>
      </c>
      <c r="G58" s="197">
        <f>Composições!G63</f>
        <v>0</v>
      </c>
      <c r="H58" s="230">
        <f>ROUND(_xlfn.IFERROR(F58*G58," - "),2)</f>
        <v>0</v>
      </c>
      <c r="I58" s="231" t="e">
        <f>H58/$G$136</f>
        <v>#DIV/0!</v>
      </c>
    </row>
    <row r="59" spans="1:9" ht="12.75" outlineLevel="1">
      <c r="A59" s="471" t="s">
        <v>149</v>
      </c>
      <c r="B59" s="472"/>
      <c r="C59" s="201"/>
      <c r="D59" s="209" t="s">
        <v>349</v>
      </c>
      <c r="E59" s="22">
        <f>SUM(H60:H66)</f>
        <v>0</v>
      </c>
      <c r="F59" s="22"/>
      <c r="G59" s="22"/>
      <c r="H59" s="22"/>
      <c r="I59" s="19" t="e">
        <f>E59/$G$136</f>
        <v>#DIV/0!</v>
      </c>
    </row>
    <row r="60" spans="1:9" ht="12.75" outlineLevel="1">
      <c r="A60" s="251" t="s">
        <v>257</v>
      </c>
      <c r="B60" s="243" t="s">
        <v>122</v>
      </c>
      <c r="C60" s="218" t="s">
        <v>270</v>
      </c>
      <c r="D60" s="195" t="s">
        <v>404</v>
      </c>
      <c r="E60" s="220" t="s">
        <v>3</v>
      </c>
      <c r="F60" s="252">
        <v>63.21</v>
      </c>
      <c r="G60" s="114"/>
      <c r="H60" s="222">
        <f aca="true" t="shared" si="8" ref="H60:H66">ROUND(_xlfn.IFERROR(F60*G60," - "),2)</f>
        <v>0</v>
      </c>
      <c r="I60" s="223" t="e">
        <f aca="true" t="shared" si="9" ref="I60:I66">H60/$G$136</f>
        <v>#DIV/0!</v>
      </c>
    </row>
    <row r="61" spans="1:9" ht="12.75" outlineLevel="1">
      <c r="A61" s="253" t="s">
        <v>258</v>
      </c>
      <c r="B61" s="243" t="s">
        <v>156</v>
      </c>
      <c r="C61" s="226" t="s">
        <v>270</v>
      </c>
      <c r="D61" s="195" t="s">
        <v>397</v>
      </c>
      <c r="E61" s="228" t="s">
        <v>150</v>
      </c>
      <c r="F61" s="250">
        <v>972</v>
      </c>
      <c r="G61" s="114"/>
      <c r="H61" s="230">
        <f t="shared" si="8"/>
        <v>0</v>
      </c>
      <c r="I61" s="231" t="e">
        <f t="shared" si="9"/>
        <v>#DIV/0!</v>
      </c>
    </row>
    <row r="62" spans="1:9" ht="12.75" outlineLevel="1">
      <c r="A62" s="253" t="s">
        <v>259</v>
      </c>
      <c r="B62" s="243" t="s">
        <v>158</v>
      </c>
      <c r="C62" s="226" t="s">
        <v>270</v>
      </c>
      <c r="D62" s="195" t="s">
        <v>400</v>
      </c>
      <c r="E62" s="228" t="s">
        <v>27</v>
      </c>
      <c r="F62" s="250">
        <v>8.1</v>
      </c>
      <c r="G62" s="114"/>
      <c r="H62" s="230">
        <f t="shared" si="8"/>
        <v>0</v>
      </c>
      <c r="I62" s="231" t="e">
        <f t="shared" si="9"/>
        <v>#DIV/0!</v>
      </c>
    </row>
    <row r="63" spans="1:9" ht="15" customHeight="1" outlineLevel="1">
      <c r="A63" s="253" t="s">
        <v>260</v>
      </c>
      <c r="B63" s="243" t="s">
        <v>162</v>
      </c>
      <c r="C63" s="226" t="s">
        <v>270</v>
      </c>
      <c r="D63" s="195" t="s">
        <v>405</v>
      </c>
      <c r="E63" s="228" t="s">
        <v>3</v>
      </c>
      <c r="F63" s="250">
        <v>15.2</v>
      </c>
      <c r="G63" s="114"/>
      <c r="H63" s="230">
        <f t="shared" si="8"/>
        <v>0</v>
      </c>
      <c r="I63" s="231" t="e">
        <f t="shared" si="9"/>
        <v>#DIV/0!</v>
      </c>
    </row>
    <row r="64" spans="1:9" ht="12.75" customHeight="1" outlineLevel="1">
      <c r="A64" s="253" t="s">
        <v>261</v>
      </c>
      <c r="B64" s="243" t="s">
        <v>157</v>
      </c>
      <c r="C64" s="226" t="s">
        <v>270</v>
      </c>
      <c r="D64" s="195" t="s">
        <v>406</v>
      </c>
      <c r="E64" s="228" t="s">
        <v>150</v>
      </c>
      <c r="F64" s="250">
        <v>33.44</v>
      </c>
      <c r="G64" s="114"/>
      <c r="H64" s="230">
        <f t="shared" si="8"/>
        <v>0</v>
      </c>
      <c r="I64" s="231" t="e">
        <f t="shared" si="9"/>
        <v>#DIV/0!</v>
      </c>
    </row>
    <row r="65" spans="1:9" ht="25.5" outlineLevel="1">
      <c r="A65" s="253" t="s">
        <v>262</v>
      </c>
      <c r="B65" s="243" t="s">
        <v>180</v>
      </c>
      <c r="C65" s="226" t="s">
        <v>270</v>
      </c>
      <c r="D65" s="195" t="s">
        <v>407</v>
      </c>
      <c r="E65" s="228" t="s">
        <v>3</v>
      </c>
      <c r="F65" s="250">
        <v>45.39</v>
      </c>
      <c r="G65" s="114"/>
      <c r="H65" s="230">
        <f t="shared" si="8"/>
        <v>0</v>
      </c>
      <c r="I65" s="231" t="e">
        <f t="shared" si="9"/>
        <v>#DIV/0!</v>
      </c>
    </row>
    <row r="66" spans="1:9" ht="26.25" outlineLevel="1" thickBot="1">
      <c r="A66" s="253" t="s">
        <v>263</v>
      </c>
      <c r="B66" s="225" t="s">
        <v>181</v>
      </c>
      <c r="C66" s="226" t="s">
        <v>270</v>
      </c>
      <c r="D66" s="227" t="s">
        <v>408</v>
      </c>
      <c r="E66" s="228" t="s">
        <v>3</v>
      </c>
      <c r="F66" s="250">
        <v>45.39</v>
      </c>
      <c r="G66" s="114"/>
      <c r="H66" s="230">
        <f t="shared" si="8"/>
        <v>0</v>
      </c>
      <c r="I66" s="231" t="e">
        <f t="shared" si="9"/>
        <v>#DIV/0!</v>
      </c>
    </row>
    <row r="67" spans="1:9" ht="15.75" thickBot="1">
      <c r="A67" s="475">
        <v>4</v>
      </c>
      <c r="B67" s="476"/>
      <c r="C67" s="215"/>
      <c r="D67" s="188" t="s">
        <v>45</v>
      </c>
      <c r="E67" s="189">
        <f>ROUND(SUM(E68),2)</f>
        <v>0</v>
      </c>
      <c r="F67" s="189"/>
      <c r="G67" s="189"/>
      <c r="H67" s="23"/>
      <c r="I67" s="8" t="e">
        <f>E67/$G$136</f>
        <v>#DIV/0!</v>
      </c>
    </row>
    <row r="68" spans="1:9" ht="12.75" outlineLevel="1">
      <c r="A68" s="469" t="s">
        <v>46</v>
      </c>
      <c r="B68" s="470"/>
      <c r="C68" s="190"/>
      <c r="D68" s="191" t="s">
        <v>47</v>
      </c>
      <c r="E68" s="21">
        <f>SUM(H69:H69)</f>
        <v>0</v>
      </c>
      <c r="F68" s="21"/>
      <c r="G68" s="21"/>
      <c r="H68" s="21"/>
      <c r="I68" s="18" t="e">
        <f>E68/$G$136</f>
        <v>#DIV/0!</v>
      </c>
    </row>
    <row r="69" spans="1:9" ht="13.5" outlineLevel="1" thickBot="1">
      <c r="A69" s="254" t="s">
        <v>48</v>
      </c>
      <c r="B69" s="242" t="s">
        <v>265</v>
      </c>
      <c r="C69" s="194"/>
      <c r="D69" s="195" t="s">
        <v>409</v>
      </c>
      <c r="E69" s="196" t="s">
        <v>269</v>
      </c>
      <c r="F69" s="255">
        <v>228.48</v>
      </c>
      <c r="G69" s="198">
        <f>Composições!G77</f>
        <v>0</v>
      </c>
      <c r="H69" s="199">
        <f>ROUND(_xlfn.IFERROR(F69*G69," - "),2)</f>
        <v>0</v>
      </c>
      <c r="I69" s="200" t="e">
        <f>H69/$G$136</f>
        <v>#DIV/0!</v>
      </c>
    </row>
    <row r="70" spans="1:9" ht="15.75" thickBot="1">
      <c r="A70" s="475">
        <v>5</v>
      </c>
      <c r="B70" s="476"/>
      <c r="C70" s="215"/>
      <c r="D70" s="188" t="s">
        <v>53</v>
      </c>
      <c r="E70" s="189">
        <f>ROUND(SUM(E71,E73,E75),2)</f>
        <v>0</v>
      </c>
      <c r="F70" s="189"/>
      <c r="G70" s="189"/>
      <c r="H70" s="23"/>
      <c r="I70" s="8" t="e">
        <f>E70/$G$136</f>
        <v>#DIV/0!</v>
      </c>
    </row>
    <row r="71" spans="1:9" ht="12.75" outlineLevel="1">
      <c r="A71" s="469" t="s">
        <v>359</v>
      </c>
      <c r="B71" s="470"/>
      <c r="C71" s="190"/>
      <c r="D71" s="191" t="s">
        <v>55</v>
      </c>
      <c r="E71" s="21">
        <f>SUM(H72:H72)</f>
        <v>0</v>
      </c>
      <c r="F71" s="21"/>
      <c r="G71" s="21"/>
      <c r="H71" s="21"/>
      <c r="I71" s="18" t="e">
        <f>E71/$G$136</f>
        <v>#DIV/0!</v>
      </c>
    </row>
    <row r="72" spans="1:9" ht="12.75" outlineLevel="1">
      <c r="A72" s="241" t="s">
        <v>49</v>
      </c>
      <c r="B72" s="256" t="s">
        <v>176</v>
      </c>
      <c r="C72" s="194" t="s">
        <v>270</v>
      </c>
      <c r="D72" s="195" t="s">
        <v>301</v>
      </c>
      <c r="E72" s="196" t="s">
        <v>3</v>
      </c>
      <c r="F72" s="250">
        <v>302.44</v>
      </c>
      <c r="G72" s="114"/>
      <c r="H72" s="199">
        <f>ROUND(_xlfn.IFERROR(F72*G72," - "),2)</f>
        <v>0</v>
      </c>
      <c r="I72" s="200" t="e">
        <f>H72/$G$136</f>
        <v>#DIV/0!</v>
      </c>
    </row>
    <row r="73" spans="1:9" ht="12.75" outlineLevel="1">
      <c r="A73" s="473" t="s">
        <v>360</v>
      </c>
      <c r="B73" s="474"/>
      <c r="C73" s="201"/>
      <c r="D73" s="209" t="s">
        <v>59</v>
      </c>
      <c r="E73" s="22">
        <f>SUM(H74:H74)</f>
        <v>0</v>
      </c>
      <c r="F73" s="22"/>
      <c r="G73" s="22"/>
      <c r="H73" s="22"/>
      <c r="I73" s="19" t="e">
        <f>E73/$G$136</f>
        <v>#DIV/0!</v>
      </c>
    </row>
    <row r="74" spans="1:9" ht="25.5" outlineLevel="1">
      <c r="A74" s="241" t="s">
        <v>50</v>
      </c>
      <c r="B74" s="257" t="s">
        <v>175</v>
      </c>
      <c r="C74" s="194" t="s">
        <v>270</v>
      </c>
      <c r="D74" s="195" t="s">
        <v>410</v>
      </c>
      <c r="E74" s="196" t="s">
        <v>20</v>
      </c>
      <c r="F74" s="221">
        <v>188.63</v>
      </c>
      <c r="G74" s="114"/>
      <c r="H74" s="199">
        <f>ROUND(_xlfn.IFERROR(F74*G74," - "),2)</f>
        <v>0</v>
      </c>
      <c r="I74" s="258" t="e">
        <f>H74/$G$136</f>
        <v>#DIV/0!</v>
      </c>
    </row>
    <row r="75" spans="1:9" ht="12.75" outlineLevel="1">
      <c r="A75" s="471" t="s">
        <v>361</v>
      </c>
      <c r="B75" s="472"/>
      <c r="C75" s="201"/>
      <c r="D75" s="259" t="s">
        <v>60</v>
      </c>
      <c r="E75" s="22">
        <f>SUM(H76:H77)</f>
        <v>0</v>
      </c>
      <c r="F75" s="22"/>
      <c r="G75" s="22"/>
      <c r="H75" s="22"/>
      <c r="I75" s="19" t="e">
        <f>E75/$G$136</f>
        <v>#DIV/0!</v>
      </c>
    </row>
    <row r="76" spans="1:9" ht="12.75" outlineLevel="1">
      <c r="A76" s="260" t="s">
        <v>51</v>
      </c>
      <c r="B76" s="44" t="s">
        <v>177</v>
      </c>
      <c r="C76" s="194" t="s">
        <v>270</v>
      </c>
      <c r="D76" s="195" t="s">
        <v>411</v>
      </c>
      <c r="E76" s="196" t="s">
        <v>3</v>
      </c>
      <c r="F76" s="221">
        <v>302.44</v>
      </c>
      <c r="G76" s="114"/>
      <c r="H76" s="261">
        <f>ROUND(_xlfn.IFERROR(F76*G76," - "),2)</f>
        <v>0</v>
      </c>
      <c r="I76" s="262" t="e">
        <f>H76/$G$136</f>
        <v>#DIV/0!</v>
      </c>
    </row>
    <row r="77" spans="1:9" ht="13.5" outlineLevel="1" thickBot="1">
      <c r="A77" s="263" t="s">
        <v>52</v>
      </c>
      <c r="B77" s="45" t="s">
        <v>179</v>
      </c>
      <c r="C77" s="194" t="s">
        <v>270</v>
      </c>
      <c r="D77" s="195" t="s">
        <v>302</v>
      </c>
      <c r="E77" s="196" t="s">
        <v>3</v>
      </c>
      <c r="F77" s="238">
        <v>302.44</v>
      </c>
      <c r="G77" s="114"/>
      <c r="H77" s="264">
        <f>ROUND(_xlfn.IFERROR(F77*G77," - "),2)</f>
        <v>0</v>
      </c>
      <c r="I77" s="265" t="e">
        <f>H77/$G$136</f>
        <v>#DIV/0!</v>
      </c>
    </row>
    <row r="78" spans="1:9" ht="15.75" thickBot="1">
      <c r="A78" s="475">
        <v>6</v>
      </c>
      <c r="B78" s="476"/>
      <c r="C78" s="215"/>
      <c r="D78" s="188" t="s">
        <v>114</v>
      </c>
      <c r="E78" s="189">
        <f>ROUND(SUM(E79),2)</f>
        <v>0</v>
      </c>
      <c r="F78" s="189"/>
      <c r="G78" s="189"/>
      <c r="H78" s="23"/>
      <c r="I78" s="8" t="e">
        <f>E78/$G$136</f>
        <v>#DIV/0!</v>
      </c>
    </row>
    <row r="79" spans="1:9" ht="12.75" outlineLevel="1">
      <c r="A79" s="469" t="s">
        <v>54</v>
      </c>
      <c r="B79" s="470"/>
      <c r="C79" s="190"/>
      <c r="D79" s="191" t="s">
        <v>62</v>
      </c>
      <c r="E79" s="21">
        <f>SUM(H80:H83)</f>
        <v>0</v>
      </c>
      <c r="F79" s="21"/>
      <c r="G79" s="21"/>
      <c r="H79" s="24"/>
      <c r="I79" s="18" t="e">
        <f>E79/$G$136</f>
        <v>#DIV/0!</v>
      </c>
    </row>
    <row r="80" spans="1:9" ht="12.75" outlineLevel="1">
      <c r="A80" s="192" t="s">
        <v>56</v>
      </c>
      <c r="B80" s="242" t="s">
        <v>166</v>
      </c>
      <c r="C80" s="194" t="s">
        <v>270</v>
      </c>
      <c r="D80" s="195" t="s">
        <v>402</v>
      </c>
      <c r="E80" s="196" t="s">
        <v>150</v>
      </c>
      <c r="F80" s="250">
        <v>13450.5</v>
      </c>
      <c r="G80" s="114"/>
      <c r="H80" s="199">
        <f>ROUND(_xlfn.IFERROR(F80*G80," - "),2)</f>
        <v>0</v>
      </c>
      <c r="I80" s="200" t="e">
        <f>H80/$G$136</f>
        <v>#DIV/0!</v>
      </c>
    </row>
    <row r="81" spans="1:9" ht="25.5" outlineLevel="1">
      <c r="A81" s="192" t="s">
        <v>57</v>
      </c>
      <c r="B81" s="243" t="s">
        <v>167</v>
      </c>
      <c r="C81" s="194" t="s">
        <v>270</v>
      </c>
      <c r="D81" s="195" t="s">
        <v>412</v>
      </c>
      <c r="E81" s="196" t="s">
        <v>3</v>
      </c>
      <c r="F81" s="250">
        <v>452.88</v>
      </c>
      <c r="G81" s="114"/>
      <c r="H81" s="199">
        <f>ROUND(_xlfn.IFERROR(F81*G81," - "),2)</f>
        <v>0</v>
      </c>
      <c r="I81" s="204" t="e">
        <f>H81/$G$136</f>
        <v>#DIV/0!</v>
      </c>
    </row>
    <row r="82" spans="1:9" ht="25.5" outlineLevel="1">
      <c r="A82" s="192" t="s">
        <v>58</v>
      </c>
      <c r="B82" s="243" t="s">
        <v>168</v>
      </c>
      <c r="C82" s="194" t="s">
        <v>270</v>
      </c>
      <c r="D82" s="195" t="s">
        <v>413</v>
      </c>
      <c r="E82" s="196" t="s">
        <v>20</v>
      </c>
      <c r="F82" s="250">
        <v>48</v>
      </c>
      <c r="G82" s="114"/>
      <c r="H82" s="199">
        <f>ROUND(_xlfn.IFERROR(F82*G82," - "),2)</f>
        <v>0</v>
      </c>
      <c r="I82" s="204" t="e">
        <f>H82/$G$136</f>
        <v>#DIV/0!</v>
      </c>
    </row>
    <row r="83" spans="1:9" ht="13.5" outlineLevel="1" thickBot="1">
      <c r="A83" s="192" t="s">
        <v>267</v>
      </c>
      <c r="B83" s="243" t="s">
        <v>233</v>
      </c>
      <c r="C83" s="194" t="s">
        <v>270</v>
      </c>
      <c r="D83" s="195" t="s">
        <v>414</v>
      </c>
      <c r="E83" s="196" t="s">
        <v>20</v>
      </c>
      <c r="F83" s="250">
        <v>15.65</v>
      </c>
      <c r="G83" s="114"/>
      <c r="H83" s="199">
        <f>ROUND(_xlfn.IFERROR(F83*G83," - "),2)</f>
        <v>0</v>
      </c>
      <c r="I83" s="204" t="e">
        <f>H83/$G$136</f>
        <v>#DIV/0!</v>
      </c>
    </row>
    <row r="84" spans="1:9" ht="15.75" thickBot="1">
      <c r="A84" s="475">
        <v>7</v>
      </c>
      <c r="B84" s="476"/>
      <c r="C84" s="215"/>
      <c r="D84" s="188" t="s">
        <v>66</v>
      </c>
      <c r="E84" s="189">
        <f>ROUND(SUM(E85),2)</f>
        <v>0</v>
      </c>
      <c r="F84" s="189"/>
      <c r="G84" s="189"/>
      <c r="H84" s="23"/>
      <c r="I84" s="8" t="e">
        <f>E84/$G$136</f>
        <v>#DIV/0!</v>
      </c>
    </row>
    <row r="85" spans="1:9" s="14" customFormat="1" ht="12.75" outlineLevel="1">
      <c r="A85" s="479" t="s">
        <v>61</v>
      </c>
      <c r="B85" s="480"/>
      <c r="C85" s="201"/>
      <c r="D85" s="209" t="s">
        <v>76</v>
      </c>
      <c r="E85" s="22">
        <f>SUM(H86:H88)</f>
        <v>0</v>
      </c>
      <c r="F85" s="22"/>
      <c r="G85" s="22"/>
      <c r="H85" s="22"/>
      <c r="I85" s="19" t="e">
        <f>E85/$G$136</f>
        <v>#DIV/0!</v>
      </c>
    </row>
    <row r="86" spans="1:9" s="14" customFormat="1" ht="25.5" outlineLevel="1">
      <c r="A86" s="192" t="s">
        <v>63</v>
      </c>
      <c r="B86" s="266" t="s">
        <v>199</v>
      </c>
      <c r="C86" s="194" t="s">
        <v>270</v>
      </c>
      <c r="D86" s="195" t="s">
        <v>415</v>
      </c>
      <c r="E86" s="196" t="s">
        <v>20</v>
      </c>
      <c r="F86" s="250">
        <v>50</v>
      </c>
      <c r="G86" s="114"/>
      <c r="H86" s="199">
        <f>ROUND(_xlfn.IFERROR(F86*G86," - "),2)</f>
        <v>0</v>
      </c>
      <c r="I86" s="248" t="e">
        <f>H86/$G$136</f>
        <v>#DIV/0!</v>
      </c>
    </row>
    <row r="87" spans="1:9" s="14" customFormat="1" ht="25.5" outlineLevel="1">
      <c r="A87" s="192" t="s">
        <v>64</v>
      </c>
      <c r="B87" s="267" t="s">
        <v>200</v>
      </c>
      <c r="C87" s="194" t="s">
        <v>270</v>
      </c>
      <c r="D87" s="195" t="s">
        <v>416</v>
      </c>
      <c r="E87" s="196" t="s">
        <v>20</v>
      </c>
      <c r="F87" s="250">
        <v>75</v>
      </c>
      <c r="G87" s="114"/>
      <c r="H87" s="199">
        <f>ROUND(_xlfn.IFERROR(F87*G87," - "),2)</f>
        <v>0</v>
      </c>
      <c r="I87" s="268" t="e">
        <f>H87/$G$136</f>
        <v>#DIV/0!</v>
      </c>
    </row>
    <row r="88" spans="1:9" s="14" customFormat="1" ht="13.5" outlineLevel="1" thickBot="1">
      <c r="A88" s="192" t="s">
        <v>65</v>
      </c>
      <c r="B88" s="269" t="s">
        <v>201</v>
      </c>
      <c r="C88" s="194" t="s">
        <v>270</v>
      </c>
      <c r="D88" s="195" t="s">
        <v>417</v>
      </c>
      <c r="E88" s="196" t="s">
        <v>3</v>
      </c>
      <c r="F88" s="250">
        <v>3</v>
      </c>
      <c r="G88" s="114"/>
      <c r="H88" s="199">
        <f>ROUND(_xlfn.IFERROR(F88*G88," - "),2)</f>
        <v>0</v>
      </c>
      <c r="I88" s="204" t="e">
        <f>H88/$G$136</f>
        <v>#DIV/0!</v>
      </c>
    </row>
    <row r="89" spans="1:9" s="15" customFormat="1" ht="15.75" thickBot="1">
      <c r="A89" s="475">
        <v>8</v>
      </c>
      <c r="B89" s="476"/>
      <c r="C89" s="215"/>
      <c r="D89" s="188" t="s">
        <v>77</v>
      </c>
      <c r="E89" s="189">
        <f>ROUND(SUM(E90),2)</f>
        <v>0</v>
      </c>
      <c r="F89" s="189"/>
      <c r="G89" s="189"/>
      <c r="H89" s="23"/>
      <c r="I89" s="8" t="e">
        <f>E89/$G$136</f>
        <v>#DIV/0!</v>
      </c>
    </row>
    <row r="90" spans="1:9" s="119" customFormat="1" ht="12.75" outlineLevel="1">
      <c r="A90" s="469" t="s">
        <v>67</v>
      </c>
      <c r="B90" s="470"/>
      <c r="C90" s="190"/>
      <c r="D90" s="191" t="s">
        <v>77</v>
      </c>
      <c r="E90" s="21">
        <f>SUM(H91:H111)</f>
        <v>0</v>
      </c>
      <c r="F90" s="21"/>
      <c r="G90" s="21"/>
      <c r="H90" s="21"/>
      <c r="I90" s="18" t="e">
        <f>E90/$G$136</f>
        <v>#DIV/0!</v>
      </c>
    </row>
    <row r="91" spans="1:9" s="120" customFormat="1" ht="25.5" outlineLevel="1">
      <c r="A91" s="270" t="s">
        <v>68</v>
      </c>
      <c r="B91" s="271" t="s">
        <v>187</v>
      </c>
      <c r="C91" s="194" t="s">
        <v>270</v>
      </c>
      <c r="D91" s="195" t="s">
        <v>418</v>
      </c>
      <c r="E91" s="196" t="s">
        <v>75</v>
      </c>
      <c r="F91" s="250">
        <v>4</v>
      </c>
      <c r="G91" s="114"/>
      <c r="H91" s="199">
        <f aca="true" t="shared" si="10" ref="H91:H111">ROUND(_xlfn.IFERROR(F91*G91," - "),2)</f>
        <v>0</v>
      </c>
      <c r="I91" s="258" t="e">
        <f aca="true" t="shared" si="11" ref="I91:I111">H91/$G$136</f>
        <v>#DIV/0!</v>
      </c>
    </row>
    <row r="92" spans="1:9" s="120" customFormat="1" ht="25.5" outlineLevel="1">
      <c r="A92" s="270" t="s">
        <v>69</v>
      </c>
      <c r="B92" s="272" t="s">
        <v>184</v>
      </c>
      <c r="C92" s="194" t="s">
        <v>270</v>
      </c>
      <c r="D92" s="195" t="s">
        <v>419</v>
      </c>
      <c r="E92" s="196" t="s">
        <v>75</v>
      </c>
      <c r="F92" s="250">
        <v>60</v>
      </c>
      <c r="G92" s="114"/>
      <c r="H92" s="199">
        <f t="shared" si="10"/>
        <v>0</v>
      </c>
      <c r="I92" s="231" t="e">
        <f t="shared" si="11"/>
        <v>#DIV/0!</v>
      </c>
    </row>
    <row r="93" spans="1:9" ht="25.5" outlineLevel="1">
      <c r="A93" s="270" t="s">
        <v>70</v>
      </c>
      <c r="B93" s="272" t="s">
        <v>185</v>
      </c>
      <c r="C93" s="194" t="s">
        <v>270</v>
      </c>
      <c r="D93" s="195" t="s">
        <v>420</v>
      </c>
      <c r="E93" s="196" t="s">
        <v>75</v>
      </c>
      <c r="F93" s="250">
        <v>52</v>
      </c>
      <c r="G93" s="114"/>
      <c r="H93" s="199">
        <f t="shared" si="10"/>
        <v>0</v>
      </c>
      <c r="I93" s="231" t="e">
        <f t="shared" si="11"/>
        <v>#DIV/0!</v>
      </c>
    </row>
    <row r="94" spans="1:9" s="121" customFormat="1" ht="12.75" outlineLevel="1">
      <c r="A94" s="270" t="s">
        <v>71</v>
      </c>
      <c r="B94" s="272" t="s">
        <v>191</v>
      </c>
      <c r="C94" s="194" t="s">
        <v>270</v>
      </c>
      <c r="D94" s="195" t="s">
        <v>421</v>
      </c>
      <c r="E94" s="196" t="s">
        <v>20</v>
      </c>
      <c r="F94" s="250">
        <v>895</v>
      </c>
      <c r="G94" s="114"/>
      <c r="H94" s="199">
        <f t="shared" si="10"/>
        <v>0</v>
      </c>
      <c r="I94" s="231" t="e">
        <f t="shared" si="11"/>
        <v>#DIV/0!</v>
      </c>
    </row>
    <row r="95" spans="1:9" s="120" customFormat="1" ht="25.5" outlineLevel="1">
      <c r="A95" s="270" t="s">
        <v>72</v>
      </c>
      <c r="B95" s="272" t="s">
        <v>192</v>
      </c>
      <c r="C95" s="194" t="s">
        <v>270</v>
      </c>
      <c r="D95" s="195" t="s">
        <v>422</v>
      </c>
      <c r="E95" s="196" t="s">
        <v>20</v>
      </c>
      <c r="F95" s="250">
        <v>605</v>
      </c>
      <c r="G95" s="114"/>
      <c r="H95" s="199">
        <f t="shared" si="10"/>
        <v>0</v>
      </c>
      <c r="I95" s="231" t="e">
        <f t="shared" si="11"/>
        <v>#DIV/0!</v>
      </c>
    </row>
    <row r="96" spans="1:9" s="14" customFormat="1" ht="25.5" outlineLevel="1">
      <c r="A96" s="270" t="s">
        <v>73</v>
      </c>
      <c r="B96" s="272" t="s">
        <v>193</v>
      </c>
      <c r="C96" s="194" t="s">
        <v>270</v>
      </c>
      <c r="D96" s="195" t="s">
        <v>423</v>
      </c>
      <c r="E96" s="196" t="s">
        <v>20</v>
      </c>
      <c r="F96" s="250">
        <v>136</v>
      </c>
      <c r="G96" s="114"/>
      <c r="H96" s="199">
        <f t="shared" si="10"/>
        <v>0</v>
      </c>
      <c r="I96" s="231" t="e">
        <f t="shared" si="11"/>
        <v>#DIV/0!</v>
      </c>
    </row>
    <row r="97" spans="1:9" s="120" customFormat="1" ht="25.5" outlineLevel="1">
      <c r="A97" s="270" t="s">
        <v>74</v>
      </c>
      <c r="B97" s="272" t="s">
        <v>194</v>
      </c>
      <c r="C97" s="194" t="s">
        <v>270</v>
      </c>
      <c r="D97" s="195" t="s">
        <v>424</v>
      </c>
      <c r="E97" s="196" t="s">
        <v>20</v>
      </c>
      <c r="F97" s="250">
        <v>81</v>
      </c>
      <c r="G97" s="114"/>
      <c r="H97" s="199">
        <f t="shared" si="10"/>
        <v>0</v>
      </c>
      <c r="I97" s="231" t="e">
        <f t="shared" si="11"/>
        <v>#DIV/0!</v>
      </c>
    </row>
    <row r="98" spans="1:9" ht="12.75" outlineLevel="1">
      <c r="A98" s="270" t="s">
        <v>368</v>
      </c>
      <c r="B98" s="271" t="s">
        <v>188</v>
      </c>
      <c r="C98" s="194" t="s">
        <v>270</v>
      </c>
      <c r="D98" s="195" t="s">
        <v>425</v>
      </c>
      <c r="E98" s="196" t="s">
        <v>20</v>
      </c>
      <c r="F98" s="250">
        <v>236</v>
      </c>
      <c r="G98" s="114"/>
      <c r="H98" s="199">
        <f t="shared" si="10"/>
        <v>0</v>
      </c>
      <c r="I98" s="258" t="e">
        <f t="shared" si="11"/>
        <v>#DIV/0!</v>
      </c>
    </row>
    <row r="99" spans="1:9" ht="12.75" outlineLevel="1">
      <c r="A99" s="270" t="s">
        <v>369</v>
      </c>
      <c r="B99" s="272" t="s">
        <v>189</v>
      </c>
      <c r="C99" s="194" t="s">
        <v>270</v>
      </c>
      <c r="D99" s="195" t="s">
        <v>426</v>
      </c>
      <c r="E99" s="196" t="s">
        <v>20</v>
      </c>
      <c r="F99" s="250">
        <v>124</v>
      </c>
      <c r="G99" s="114"/>
      <c r="H99" s="199">
        <f t="shared" si="10"/>
        <v>0</v>
      </c>
      <c r="I99" s="231" t="e">
        <f t="shared" si="11"/>
        <v>#DIV/0!</v>
      </c>
    </row>
    <row r="100" spans="1:9" s="121" customFormat="1" ht="12.75" outlineLevel="1">
      <c r="A100" s="270" t="s">
        <v>370</v>
      </c>
      <c r="B100" s="272" t="s">
        <v>190</v>
      </c>
      <c r="C100" s="194" t="s">
        <v>270</v>
      </c>
      <c r="D100" s="195" t="s">
        <v>427</v>
      </c>
      <c r="E100" s="196" t="s">
        <v>20</v>
      </c>
      <c r="F100" s="250">
        <v>98</v>
      </c>
      <c r="G100" s="114"/>
      <c r="H100" s="199">
        <f t="shared" si="10"/>
        <v>0</v>
      </c>
      <c r="I100" s="231" t="e">
        <f t="shared" si="11"/>
        <v>#DIV/0!</v>
      </c>
    </row>
    <row r="101" spans="1:9" s="122" customFormat="1" ht="25.5" outlineLevel="1">
      <c r="A101" s="270" t="s">
        <v>371</v>
      </c>
      <c r="B101" s="272" t="s">
        <v>183</v>
      </c>
      <c r="C101" s="194" t="s">
        <v>270</v>
      </c>
      <c r="D101" s="195" t="s">
        <v>428</v>
      </c>
      <c r="E101" s="196" t="s">
        <v>75</v>
      </c>
      <c r="F101" s="250">
        <v>4</v>
      </c>
      <c r="G101" s="114"/>
      <c r="H101" s="199">
        <f t="shared" si="10"/>
        <v>0</v>
      </c>
      <c r="I101" s="231" t="e">
        <f t="shared" si="11"/>
        <v>#DIV/0!</v>
      </c>
    </row>
    <row r="102" spans="1:9" s="14" customFormat="1" ht="12.75" outlineLevel="1">
      <c r="A102" s="270" t="s">
        <v>372</v>
      </c>
      <c r="B102" s="272" t="s">
        <v>182</v>
      </c>
      <c r="C102" s="194" t="s">
        <v>270</v>
      </c>
      <c r="D102" s="195" t="s">
        <v>429</v>
      </c>
      <c r="E102" s="196" t="s">
        <v>75</v>
      </c>
      <c r="F102" s="250">
        <v>1</v>
      </c>
      <c r="G102" s="114"/>
      <c r="H102" s="199">
        <f t="shared" si="10"/>
        <v>0</v>
      </c>
      <c r="I102" s="231" t="e">
        <f t="shared" si="11"/>
        <v>#DIV/0!</v>
      </c>
    </row>
    <row r="103" spans="1:9" ht="12.75" outlineLevel="1">
      <c r="A103" s="270" t="s">
        <v>373</v>
      </c>
      <c r="B103" s="272" t="s">
        <v>186</v>
      </c>
      <c r="C103" s="194" t="s">
        <v>270</v>
      </c>
      <c r="D103" s="195" t="s">
        <v>430</v>
      </c>
      <c r="E103" s="196" t="s">
        <v>75</v>
      </c>
      <c r="F103" s="250">
        <v>4</v>
      </c>
      <c r="G103" s="114"/>
      <c r="H103" s="199">
        <f t="shared" si="10"/>
        <v>0</v>
      </c>
      <c r="I103" s="231" t="e">
        <f t="shared" si="11"/>
        <v>#DIV/0!</v>
      </c>
    </row>
    <row r="104" spans="1:9" s="120" customFormat="1" ht="12.75" outlineLevel="1">
      <c r="A104" s="270" t="s">
        <v>374</v>
      </c>
      <c r="B104" s="272" t="s">
        <v>195</v>
      </c>
      <c r="C104" s="194" t="s">
        <v>270</v>
      </c>
      <c r="D104" s="195" t="s">
        <v>431</v>
      </c>
      <c r="E104" s="196" t="s">
        <v>142</v>
      </c>
      <c r="F104" s="250">
        <v>15</v>
      </c>
      <c r="G104" s="114"/>
      <c r="H104" s="199">
        <f t="shared" si="10"/>
        <v>0</v>
      </c>
      <c r="I104" s="231" t="e">
        <f t="shared" si="11"/>
        <v>#DIV/0!</v>
      </c>
    </row>
    <row r="105" spans="1:9" ht="12.75" outlineLevel="1">
      <c r="A105" s="270" t="s">
        <v>375</v>
      </c>
      <c r="B105" s="272" t="s">
        <v>196</v>
      </c>
      <c r="C105" s="194" t="s">
        <v>270</v>
      </c>
      <c r="D105" s="195" t="s">
        <v>432</v>
      </c>
      <c r="E105" s="196" t="s">
        <v>142</v>
      </c>
      <c r="F105" s="250">
        <v>5</v>
      </c>
      <c r="G105" s="114"/>
      <c r="H105" s="199">
        <f t="shared" si="10"/>
        <v>0</v>
      </c>
      <c r="I105" s="231" t="e">
        <f t="shared" si="11"/>
        <v>#DIV/0!</v>
      </c>
    </row>
    <row r="106" spans="1:9" s="119" customFormat="1" ht="38.25" outlineLevel="1">
      <c r="A106" s="270" t="s">
        <v>376</v>
      </c>
      <c r="B106" s="272" t="s">
        <v>235</v>
      </c>
      <c r="C106" s="194" t="s">
        <v>270</v>
      </c>
      <c r="D106" s="195" t="s">
        <v>433</v>
      </c>
      <c r="E106" s="196" t="s">
        <v>75</v>
      </c>
      <c r="F106" s="250">
        <v>72</v>
      </c>
      <c r="G106" s="114"/>
      <c r="H106" s="199">
        <f t="shared" si="10"/>
        <v>0</v>
      </c>
      <c r="I106" s="231" t="e">
        <f t="shared" si="11"/>
        <v>#DIV/0!</v>
      </c>
    </row>
    <row r="107" spans="1:9" s="119" customFormat="1" ht="12.75" outlineLevel="1">
      <c r="A107" s="270" t="s">
        <v>377</v>
      </c>
      <c r="B107" s="272" t="s">
        <v>236</v>
      </c>
      <c r="C107" s="194" t="s">
        <v>270</v>
      </c>
      <c r="D107" s="195" t="s">
        <v>434</v>
      </c>
      <c r="E107" s="196" t="s">
        <v>75</v>
      </c>
      <c r="F107" s="250">
        <v>120</v>
      </c>
      <c r="G107" s="114"/>
      <c r="H107" s="199">
        <f t="shared" si="10"/>
        <v>0</v>
      </c>
      <c r="I107" s="231" t="e">
        <f t="shared" si="11"/>
        <v>#DIV/0!</v>
      </c>
    </row>
    <row r="108" spans="1:9" s="119" customFormat="1" ht="25.5" outlineLevel="1">
      <c r="A108" s="270" t="s">
        <v>378</v>
      </c>
      <c r="B108" s="272" t="s">
        <v>234</v>
      </c>
      <c r="C108" s="194" t="s">
        <v>270</v>
      </c>
      <c r="D108" s="195" t="s">
        <v>435</v>
      </c>
      <c r="E108" s="196" t="s">
        <v>75</v>
      </c>
      <c r="F108" s="250">
        <v>24</v>
      </c>
      <c r="G108" s="114"/>
      <c r="H108" s="199">
        <f t="shared" si="10"/>
        <v>0</v>
      </c>
      <c r="I108" s="231" t="e">
        <f t="shared" si="11"/>
        <v>#DIV/0!</v>
      </c>
    </row>
    <row r="109" spans="1:9" s="119" customFormat="1" ht="12.75" outlineLevel="1">
      <c r="A109" s="270" t="s">
        <v>379</v>
      </c>
      <c r="B109" s="272" t="s">
        <v>204</v>
      </c>
      <c r="C109" s="194" t="s">
        <v>270</v>
      </c>
      <c r="D109" s="195" t="s">
        <v>436</v>
      </c>
      <c r="E109" s="196" t="s">
        <v>75</v>
      </c>
      <c r="F109" s="250">
        <v>6</v>
      </c>
      <c r="G109" s="114"/>
      <c r="H109" s="199">
        <f t="shared" si="10"/>
        <v>0</v>
      </c>
      <c r="I109" s="231" t="e">
        <f t="shared" si="11"/>
        <v>#DIV/0!</v>
      </c>
    </row>
    <row r="110" spans="1:9" s="119" customFormat="1" ht="12.75" outlineLevel="1">
      <c r="A110" s="270" t="s">
        <v>380</v>
      </c>
      <c r="B110" s="272" t="s">
        <v>197</v>
      </c>
      <c r="C110" s="194" t="s">
        <v>270</v>
      </c>
      <c r="D110" s="195" t="s">
        <v>437</v>
      </c>
      <c r="E110" s="196" t="s">
        <v>142</v>
      </c>
      <c r="F110" s="250">
        <v>15</v>
      </c>
      <c r="G110" s="114"/>
      <c r="H110" s="199">
        <f t="shared" si="10"/>
        <v>0</v>
      </c>
      <c r="I110" s="231" t="e">
        <f t="shared" si="11"/>
        <v>#DIV/0!</v>
      </c>
    </row>
    <row r="111" spans="1:9" s="119" customFormat="1" ht="13.5" outlineLevel="1" thickBot="1">
      <c r="A111" s="270" t="s">
        <v>381</v>
      </c>
      <c r="B111" s="272" t="s">
        <v>198</v>
      </c>
      <c r="C111" s="194" t="s">
        <v>270</v>
      </c>
      <c r="D111" s="195" t="s">
        <v>438</v>
      </c>
      <c r="E111" s="196" t="s">
        <v>142</v>
      </c>
      <c r="F111" s="250">
        <v>10</v>
      </c>
      <c r="G111" s="114"/>
      <c r="H111" s="199">
        <f t="shared" si="10"/>
        <v>0</v>
      </c>
      <c r="I111" s="231" t="e">
        <f t="shared" si="11"/>
        <v>#DIV/0!</v>
      </c>
    </row>
    <row r="112" spans="1:9" s="14" customFormat="1" ht="15.75" thickBot="1">
      <c r="A112" s="475">
        <v>9</v>
      </c>
      <c r="B112" s="476"/>
      <c r="C112" s="215"/>
      <c r="D112" s="188" t="s">
        <v>83</v>
      </c>
      <c r="E112" s="189">
        <f>ROUND(SUM(E113),2)</f>
        <v>0</v>
      </c>
      <c r="F112" s="189"/>
      <c r="G112" s="189"/>
      <c r="H112" s="23"/>
      <c r="I112" s="8" t="e">
        <f>E112/$G$136</f>
        <v>#DIV/0!</v>
      </c>
    </row>
    <row r="113" spans="1:9" s="14" customFormat="1" ht="12.75" outlineLevel="1">
      <c r="A113" s="473" t="s">
        <v>78</v>
      </c>
      <c r="B113" s="474"/>
      <c r="C113" s="201"/>
      <c r="D113" s="209" t="s">
        <v>116</v>
      </c>
      <c r="E113" s="22">
        <f>SUM(H114:H115)</f>
        <v>0</v>
      </c>
      <c r="F113" s="22"/>
      <c r="G113" s="22"/>
      <c r="H113" s="22"/>
      <c r="I113" s="19" t="e">
        <f>E113/$G$136</f>
        <v>#DIV/0!</v>
      </c>
    </row>
    <row r="114" spans="1:9" s="14" customFormat="1" ht="25.5" outlineLevel="1">
      <c r="A114" s="241" t="s">
        <v>79</v>
      </c>
      <c r="B114" s="273" t="s">
        <v>174</v>
      </c>
      <c r="C114" s="194" t="s">
        <v>270</v>
      </c>
      <c r="D114" s="195" t="s">
        <v>303</v>
      </c>
      <c r="E114" s="196" t="s">
        <v>3</v>
      </c>
      <c r="F114" s="250">
        <v>228.48</v>
      </c>
      <c r="G114" s="114"/>
      <c r="H114" s="199">
        <f>ROUND(_xlfn.IFERROR(F114*G114," - "),2)</f>
        <v>0</v>
      </c>
      <c r="I114" s="200" t="e">
        <f>H114/$G$136</f>
        <v>#DIV/0!</v>
      </c>
    </row>
    <row r="115" spans="1:9" s="14" customFormat="1" ht="13.5" outlineLevel="1" thickBot="1">
      <c r="A115" s="241" t="s">
        <v>80</v>
      </c>
      <c r="B115" s="269" t="s">
        <v>232</v>
      </c>
      <c r="C115" s="194" t="s">
        <v>270</v>
      </c>
      <c r="D115" s="195" t="s">
        <v>439</v>
      </c>
      <c r="E115" s="196" t="s">
        <v>148</v>
      </c>
      <c r="F115" s="250">
        <v>1370.88</v>
      </c>
      <c r="G115" s="114"/>
      <c r="H115" s="199">
        <f>ROUND(_xlfn.IFERROR(F115*G115," - "),2)</f>
        <v>0</v>
      </c>
      <c r="I115" s="204" t="e">
        <f>H115/$G$136</f>
        <v>#DIV/0!</v>
      </c>
    </row>
    <row r="116" spans="1:9" s="15" customFormat="1" ht="15.75" thickBot="1">
      <c r="A116" s="475">
        <v>10</v>
      </c>
      <c r="B116" s="476"/>
      <c r="C116" s="215"/>
      <c r="D116" s="188" t="s">
        <v>86</v>
      </c>
      <c r="E116" s="189">
        <f>ROUND(SUM(E117),2)</f>
        <v>0</v>
      </c>
      <c r="F116" s="189"/>
      <c r="G116" s="189"/>
      <c r="H116" s="23"/>
      <c r="I116" s="8" t="e">
        <f>E116/$G$136</f>
        <v>#DIV/0!</v>
      </c>
    </row>
    <row r="117" spans="1:9" s="14" customFormat="1" ht="12.75" outlineLevel="1">
      <c r="A117" s="469" t="s">
        <v>81</v>
      </c>
      <c r="B117" s="470"/>
      <c r="C117" s="190"/>
      <c r="D117" s="191" t="s">
        <v>90</v>
      </c>
      <c r="E117" s="21">
        <f>SUM(H118:H123)</f>
        <v>0</v>
      </c>
      <c r="F117" s="21"/>
      <c r="G117" s="21"/>
      <c r="H117" s="21"/>
      <c r="I117" s="18" t="e">
        <f>E117/$G$136</f>
        <v>#DIV/0!</v>
      </c>
    </row>
    <row r="118" spans="1:9" ht="12.75" outlineLevel="1">
      <c r="A118" s="274" t="s">
        <v>82</v>
      </c>
      <c r="B118" s="275" t="s">
        <v>170</v>
      </c>
      <c r="C118" s="218" t="s">
        <v>270</v>
      </c>
      <c r="D118" s="219" t="s">
        <v>440</v>
      </c>
      <c r="E118" s="220" t="s">
        <v>3</v>
      </c>
      <c r="F118" s="252">
        <v>271.88</v>
      </c>
      <c r="G118" s="115"/>
      <c r="H118" s="222">
        <f aca="true" t="shared" si="12" ref="H118:H123">ROUND(_xlfn.IFERROR(F118*G118," - "),2)</f>
        <v>0</v>
      </c>
      <c r="I118" s="223" t="e">
        <f aca="true" t="shared" si="13" ref="I118:I123">H118/$G$136</f>
        <v>#DIV/0!</v>
      </c>
    </row>
    <row r="119" spans="1:9" ht="15.75" customHeight="1" outlineLevel="1">
      <c r="A119" s="276" t="s">
        <v>115</v>
      </c>
      <c r="B119" s="272" t="s">
        <v>171</v>
      </c>
      <c r="C119" s="226" t="s">
        <v>270</v>
      </c>
      <c r="D119" s="227" t="s">
        <v>441</v>
      </c>
      <c r="E119" s="228" t="s">
        <v>20</v>
      </c>
      <c r="F119" s="250">
        <v>244.1</v>
      </c>
      <c r="G119" s="116"/>
      <c r="H119" s="230">
        <f t="shared" si="12"/>
        <v>0</v>
      </c>
      <c r="I119" s="231" t="e">
        <f t="shared" si="13"/>
        <v>#DIV/0!</v>
      </c>
    </row>
    <row r="120" spans="1:9" ht="38.25" outlineLevel="1">
      <c r="A120" s="276" t="s">
        <v>364</v>
      </c>
      <c r="B120" s="272">
        <v>87620</v>
      </c>
      <c r="C120" s="226" t="s">
        <v>271</v>
      </c>
      <c r="D120" s="227" t="s">
        <v>442</v>
      </c>
      <c r="E120" s="228" t="s">
        <v>269</v>
      </c>
      <c r="F120" s="250">
        <v>68.26</v>
      </c>
      <c r="G120" s="116"/>
      <c r="H120" s="230">
        <f t="shared" si="12"/>
        <v>0</v>
      </c>
      <c r="I120" s="231" t="e">
        <f t="shared" si="13"/>
        <v>#DIV/0!</v>
      </c>
    </row>
    <row r="121" spans="1:9" ht="25.5" outlineLevel="1">
      <c r="A121" s="276" t="s">
        <v>365</v>
      </c>
      <c r="B121" s="272" t="s">
        <v>173</v>
      </c>
      <c r="C121" s="226" t="s">
        <v>270</v>
      </c>
      <c r="D121" s="227" t="s">
        <v>443</v>
      </c>
      <c r="E121" s="228" t="s">
        <v>20</v>
      </c>
      <c r="F121" s="250">
        <v>336</v>
      </c>
      <c r="G121" s="116"/>
      <c r="H121" s="230">
        <f t="shared" si="12"/>
        <v>0</v>
      </c>
      <c r="I121" s="231" t="e">
        <f t="shared" si="13"/>
        <v>#DIV/0!</v>
      </c>
    </row>
    <row r="122" spans="1:9" ht="25.5" outlineLevel="1">
      <c r="A122" s="276" t="s">
        <v>366</v>
      </c>
      <c r="B122" s="272" t="s">
        <v>178</v>
      </c>
      <c r="C122" s="226" t="s">
        <v>270</v>
      </c>
      <c r="D122" s="227" t="s">
        <v>444</v>
      </c>
      <c r="E122" s="228" t="s">
        <v>3</v>
      </c>
      <c r="F122" s="250">
        <v>30.66</v>
      </c>
      <c r="G122" s="116"/>
      <c r="H122" s="230">
        <f t="shared" si="12"/>
        <v>0</v>
      </c>
      <c r="I122" s="231" t="e">
        <f t="shared" si="13"/>
        <v>#DIV/0!</v>
      </c>
    </row>
    <row r="123" spans="1:9" ht="26.25" outlineLevel="1" thickBot="1">
      <c r="A123" s="277" t="s">
        <v>367</v>
      </c>
      <c r="B123" s="272">
        <v>92399</v>
      </c>
      <c r="C123" s="226" t="s">
        <v>271</v>
      </c>
      <c r="D123" s="227" t="s">
        <v>445</v>
      </c>
      <c r="E123" s="228" t="s">
        <v>269</v>
      </c>
      <c r="F123" s="250">
        <v>395.39</v>
      </c>
      <c r="G123" s="116"/>
      <c r="H123" s="230">
        <f t="shared" si="12"/>
        <v>0</v>
      </c>
      <c r="I123" s="231" t="e">
        <f t="shared" si="13"/>
        <v>#DIV/0!</v>
      </c>
    </row>
    <row r="124" spans="1:9" s="15" customFormat="1" ht="15.75" thickBot="1">
      <c r="A124" s="475">
        <v>11</v>
      </c>
      <c r="B124" s="476"/>
      <c r="C124" s="215"/>
      <c r="D124" s="188" t="s">
        <v>92</v>
      </c>
      <c r="E124" s="189">
        <f>ROUND(SUM(E125),2)</f>
        <v>0</v>
      </c>
      <c r="F124" s="189"/>
      <c r="G124" s="189"/>
      <c r="H124" s="23"/>
      <c r="I124" s="8" t="e">
        <f>E124/$G$136</f>
        <v>#DIV/0!</v>
      </c>
    </row>
    <row r="125" spans="1:9" s="14" customFormat="1" ht="12.75" outlineLevel="1">
      <c r="A125" s="469" t="s">
        <v>84</v>
      </c>
      <c r="B125" s="470"/>
      <c r="C125" s="190"/>
      <c r="D125" s="209" t="s">
        <v>354</v>
      </c>
      <c r="E125" s="21">
        <f>SUM(H126:H126)</f>
        <v>0</v>
      </c>
      <c r="F125" s="21"/>
      <c r="G125" s="21"/>
      <c r="H125" s="21"/>
      <c r="I125" s="18" t="e">
        <f>E125/$G$136</f>
        <v>#DIV/0!</v>
      </c>
    </row>
    <row r="126" spans="1:9" s="14" customFormat="1" ht="13.5" outlineLevel="1" thickBot="1">
      <c r="A126" s="192" t="s">
        <v>85</v>
      </c>
      <c r="B126" s="269" t="s">
        <v>207</v>
      </c>
      <c r="C126" s="194" t="s">
        <v>270</v>
      </c>
      <c r="D126" s="195" t="s">
        <v>446</v>
      </c>
      <c r="E126" s="196" t="s">
        <v>3</v>
      </c>
      <c r="F126" s="229">
        <v>4352.14</v>
      </c>
      <c r="G126" s="114"/>
      <c r="H126" s="199">
        <f>ROUND(_xlfn.IFERROR(F126*G126," - "),2)</f>
        <v>0</v>
      </c>
      <c r="I126" s="200" t="e">
        <f>H126/$G$136</f>
        <v>#DIV/0!</v>
      </c>
    </row>
    <row r="127" spans="1:9" s="15" customFormat="1" ht="15.75" thickBot="1">
      <c r="A127" s="475">
        <v>12</v>
      </c>
      <c r="B127" s="476"/>
      <c r="C127" s="215"/>
      <c r="D127" s="188" t="s">
        <v>93</v>
      </c>
      <c r="E127" s="189">
        <f>ROUND(SUM(E128,E132,E134),2)</f>
        <v>0</v>
      </c>
      <c r="F127" s="189"/>
      <c r="G127" s="189"/>
      <c r="H127" s="23"/>
      <c r="I127" s="8" t="e">
        <f>E127/$G$136</f>
        <v>#DIV/0!</v>
      </c>
    </row>
    <row r="128" spans="1:9" s="120" customFormat="1" ht="12.75" outlineLevel="1">
      <c r="A128" s="469" t="s">
        <v>87</v>
      </c>
      <c r="B128" s="470"/>
      <c r="C128" s="190"/>
      <c r="D128" s="278" t="s">
        <v>117</v>
      </c>
      <c r="E128" s="21">
        <f>SUM(H129:H131)</f>
        <v>0</v>
      </c>
      <c r="F128" s="21"/>
      <c r="G128" s="21"/>
      <c r="H128" s="21"/>
      <c r="I128" s="18" t="e">
        <f>E128/$G$136</f>
        <v>#DIV/0!</v>
      </c>
    </row>
    <row r="129" spans="1:9" s="120" customFormat="1" ht="25.5" outlineLevel="1">
      <c r="A129" s="192" t="s">
        <v>88</v>
      </c>
      <c r="B129" s="273" t="s">
        <v>203</v>
      </c>
      <c r="C129" s="194" t="s">
        <v>270</v>
      </c>
      <c r="D129" s="195" t="s">
        <v>447</v>
      </c>
      <c r="E129" s="196" t="s">
        <v>142</v>
      </c>
      <c r="F129" s="250">
        <v>1</v>
      </c>
      <c r="G129" s="114"/>
      <c r="H129" s="199">
        <f>ROUND(_xlfn.IFERROR(F129*G129," - "),2)</f>
        <v>0</v>
      </c>
      <c r="I129" s="200" t="e">
        <f>H129/$G$136</f>
        <v>#DIV/0!</v>
      </c>
    </row>
    <row r="130" spans="1:9" s="120" customFormat="1" ht="12.75" outlineLevel="1">
      <c r="A130" s="192" t="s">
        <v>89</v>
      </c>
      <c r="B130" s="267" t="s">
        <v>172</v>
      </c>
      <c r="C130" s="194" t="s">
        <v>270</v>
      </c>
      <c r="D130" s="195" t="s">
        <v>448</v>
      </c>
      <c r="E130" s="196" t="s">
        <v>3</v>
      </c>
      <c r="F130" s="250">
        <v>3.45</v>
      </c>
      <c r="G130" s="114"/>
      <c r="H130" s="199">
        <f>ROUND(_xlfn.IFERROR(F130*G130," - "),2)</f>
        <v>0</v>
      </c>
      <c r="I130" s="204" t="e">
        <f>H130/$G$136</f>
        <v>#DIV/0!</v>
      </c>
    </row>
    <row r="131" spans="1:9" s="120" customFormat="1" ht="12.75" outlineLevel="1">
      <c r="A131" s="192" t="s">
        <v>304</v>
      </c>
      <c r="B131" s="269" t="s">
        <v>169</v>
      </c>
      <c r="C131" s="194" t="s">
        <v>270</v>
      </c>
      <c r="D131" s="195" t="s">
        <v>449</v>
      </c>
      <c r="E131" s="196" t="s">
        <v>27</v>
      </c>
      <c r="F131" s="250">
        <v>0.1</v>
      </c>
      <c r="G131" s="114"/>
      <c r="H131" s="199">
        <f>ROUND(_xlfn.IFERROR(F131*G131," - "),2)</f>
        <v>0</v>
      </c>
      <c r="I131" s="204" t="e">
        <f>H131/$G$136</f>
        <v>#DIV/0!</v>
      </c>
    </row>
    <row r="132" spans="1:9" s="120" customFormat="1" ht="12.75" outlineLevel="1">
      <c r="A132" s="479" t="s">
        <v>362</v>
      </c>
      <c r="B132" s="480"/>
      <c r="C132" s="201"/>
      <c r="D132" s="209" t="s">
        <v>314</v>
      </c>
      <c r="E132" s="22">
        <f>SUM(H133:H133)</f>
        <v>0</v>
      </c>
      <c r="F132" s="22"/>
      <c r="G132" s="22"/>
      <c r="H132" s="22"/>
      <c r="I132" s="19" t="e">
        <f>E132/$G$136</f>
        <v>#DIV/0!</v>
      </c>
    </row>
    <row r="133" spans="1:9" s="120" customFormat="1" ht="12.75" outlineLevel="1">
      <c r="A133" s="192" t="s">
        <v>119</v>
      </c>
      <c r="B133" s="273" t="s">
        <v>266</v>
      </c>
      <c r="C133" s="194" t="s">
        <v>293</v>
      </c>
      <c r="D133" s="195" t="s">
        <v>450</v>
      </c>
      <c r="E133" s="196" t="s">
        <v>142</v>
      </c>
      <c r="F133" s="250">
        <v>2</v>
      </c>
      <c r="G133" s="198">
        <f>Composições!G101</f>
        <v>0</v>
      </c>
      <c r="H133" s="199">
        <f>ROUND(_xlfn.IFERROR(F133*G133," - "),2)</f>
        <v>0</v>
      </c>
      <c r="I133" s="200" t="e">
        <f>H133/$G$136</f>
        <v>#DIV/0!</v>
      </c>
    </row>
    <row r="134" spans="1:9" ht="12.75" outlineLevel="1">
      <c r="A134" s="482" t="s">
        <v>363</v>
      </c>
      <c r="B134" s="483"/>
      <c r="C134" s="279"/>
      <c r="D134" s="280" t="s">
        <v>94</v>
      </c>
      <c r="E134" s="25">
        <f>SUM(H135:H135)</f>
        <v>0</v>
      </c>
      <c r="F134" s="25"/>
      <c r="G134" s="25"/>
      <c r="H134" s="25"/>
      <c r="I134" s="2" t="e">
        <f>E134/$G$136</f>
        <v>#DIV/0!</v>
      </c>
    </row>
    <row r="135" spans="1:9" ht="13.5" outlineLevel="1" thickBot="1">
      <c r="A135" s="281" t="s">
        <v>91</v>
      </c>
      <c r="B135" s="282" t="s">
        <v>202</v>
      </c>
      <c r="C135" s="194" t="s">
        <v>270</v>
      </c>
      <c r="D135" s="195" t="s">
        <v>451</v>
      </c>
      <c r="E135" s="196" t="s">
        <v>3</v>
      </c>
      <c r="F135" s="229">
        <v>462.85</v>
      </c>
      <c r="G135" s="114"/>
      <c r="H135" s="283">
        <f>ROUND(_xlfn.IFERROR(F135*G135," - "),2)</f>
        <v>0</v>
      </c>
      <c r="I135" s="284" t="e">
        <f>H135/$G$136</f>
        <v>#DIV/0!</v>
      </c>
    </row>
    <row r="136" spans="1:9" s="16" customFormat="1" ht="18.75" thickBot="1">
      <c r="A136" s="285" t="s">
        <v>315</v>
      </c>
      <c r="B136" s="286"/>
      <c r="C136" s="286"/>
      <c r="D136" s="287"/>
      <c r="E136" s="288"/>
      <c r="F136" s="289"/>
      <c r="G136" s="481">
        <f>ROUND(SUM(E15,E34,E43,E67,E70,E78,E84,E89,E112,E116,E124,E127,),2)</f>
        <v>0</v>
      </c>
      <c r="H136" s="481"/>
      <c r="I136" s="290" t="e">
        <f>SUM(H15:H135)/G136</f>
        <v>#DIV/0!</v>
      </c>
    </row>
    <row r="137" spans="1:9" s="16" customFormat="1" ht="18.75" thickBot="1">
      <c r="A137" s="285" t="s">
        <v>316</v>
      </c>
      <c r="B137" s="286"/>
      <c r="C137" s="286"/>
      <c r="D137" s="287"/>
      <c r="E137" s="288"/>
      <c r="F137" s="123">
        <v>1E-08</v>
      </c>
      <c r="G137" s="481">
        <f>ROUND(G136*(1+F137),2)</f>
        <v>0</v>
      </c>
      <c r="H137" s="481"/>
      <c r="I137" s="290" t="e">
        <f>SUM(H16:H135)/G137*(1+F137)</f>
        <v>#DIV/0!</v>
      </c>
    </row>
    <row r="138" spans="1:9" ht="38.25">
      <c r="A138" s="291" t="s">
        <v>237</v>
      </c>
      <c r="B138" s="292"/>
      <c r="C138" s="292"/>
      <c r="D138" s="293"/>
      <c r="E138" s="294"/>
      <c r="F138" s="295"/>
      <c r="G138" s="296"/>
      <c r="H138" s="297"/>
      <c r="I138" s="298"/>
    </row>
    <row r="139" spans="1:9" ht="15">
      <c r="A139" s="99"/>
      <c r="B139" s="125"/>
      <c r="C139" s="126"/>
      <c r="D139" s="127"/>
      <c r="E139" s="128"/>
      <c r="F139" s="129"/>
      <c r="G139" s="128"/>
      <c r="H139" s="124"/>
      <c r="I139" s="128"/>
    </row>
    <row r="140" spans="1:9" ht="12.75">
      <c r="A140" s="130"/>
      <c r="B140" s="130"/>
      <c r="C140" s="131"/>
      <c r="D140" s="113"/>
      <c r="E140" s="132"/>
      <c r="F140" s="132"/>
      <c r="H140" s="132"/>
      <c r="I140" s="134"/>
    </row>
    <row r="141" spans="1:8" ht="15.75">
      <c r="A141" s="135"/>
      <c r="B141" s="113"/>
      <c r="C141" s="136"/>
      <c r="D141" s="137"/>
      <c r="E141" s="138"/>
      <c r="F141" s="138"/>
      <c r="G141" s="138"/>
      <c r="H141" s="138"/>
    </row>
    <row r="142" spans="1:9" ht="15">
      <c r="A142" s="135"/>
      <c r="B142" s="113"/>
      <c r="C142" s="136"/>
      <c r="D142" s="140"/>
      <c r="E142" s="141"/>
      <c r="F142" s="141"/>
      <c r="G142" s="141"/>
      <c r="H142" s="141"/>
      <c r="I142" s="134"/>
    </row>
    <row r="143" spans="1:9" ht="15">
      <c r="A143" s="135"/>
      <c r="B143" s="113"/>
      <c r="C143" s="136"/>
      <c r="D143" s="128"/>
      <c r="E143" s="141"/>
      <c r="F143" s="141"/>
      <c r="G143" s="141"/>
      <c r="H143" s="141"/>
      <c r="I143" s="128"/>
    </row>
    <row r="144" spans="1:9" ht="12.75">
      <c r="A144" s="113"/>
      <c r="B144" s="113"/>
      <c r="C144" s="136"/>
      <c r="D144" s="142"/>
      <c r="E144" s="99"/>
      <c r="F144" s="99"/>
      <c r="G144" s="98"/>
      <c r="H144" s="99"/>
      <c r="I144" s="143"/>
    </row>
    <row r="147" spans="4:8" ht="15.75">
      <c r="D147" s="147"/>
      <c r="E147" s="148"/>
      <c r="F147" s="148"/>
      <c r="G147" s="138"/>
      <c r="H147" s="148"/>
    </row>
    <row r="148" spans="4:8" ht="12.75">
      <c r="D148" s="128"/>
      <c r="E148" s="149"/>
      <c r="F148" s="149"/>
      <c r="G148" s="141"/>
      <c r="H148" s="149"/>
    </row>
    <row r="149" spans="4:8" ht="12.75">
      <c r="D149" s="128"/>
      <c r="E149" s="149"/>
      <c r="F149" s="149"/>
      <c r="G149" s="141"/>
      <c r="H149" s="149"/>
    </row>
    <row r="151" spans="1:9" ht="15.75">
      <c r="A151" s="10"/>
      <c r="B151" s="10"/>
      <c r="C151" s="10"/>
      <c r="D151" s="10"/>
      <c r="E151" s="10"/>
      <c r="F151" s="138"/>
      <c r="G151" s="138"/>
      <c r="H151" s="148"/>
      <c r="I151" s="10"/>
    </row>
    <row r="152" spans="1:9" ht="12.75">
      <c r="A152" s="10"/>
      <c r="B152" s="10"/>
      <c r="C152" s="10"/>
      <c r="D152" s="10"/>
      <c r="E152" s="10"/>
      <c r="F152" s="141"/>
      <c r="G152" s="141"/>
      <c r="H152" s="149"/>
      <c r="I152" s="10"/>
    </row>
    <row r="153" spans="1:9" ht="12.75">
      <c r="A153" s="10"/>
      <c r="B153" s="10"/>
      <c r="C153" s="10"/>
      <c r="D153" s="10"/>
      <c r="E153" s="10"/>
      <c r="F153" s="141"/>
      <c r="G153" s="141"/>
      <c r="H153" s="149"/>
      <c r="I153" s="10"/>
    </row>
    <row r="170" spans="1:9" ht="12.75">
      <c r="A170" s="10"/>
      <c r="B170" s="10"/>
      <c r="C170" s="1"/>
      <c r="D170" s="98"/>
      <c r="E170" s="145"/>
      <c r="F170" s="133"/>
      <c r="G170" s="146"/>
      <c r="H170" s="139"/>
      <c r="I170" s="1"/>
    </row>
    <row r="171" spans="1:9" ht="12.75">
      <c r="A171" s="10"/>
      <c r="B171" s="10"/>
      <c r="C171" s="1"/>
      <c r="D171" s="98"/>
      <c r="E171" s="145"/>
      <c r="F171" s="133"/>
      <c r="G171" s="146"/>
      <c r="H171" s="139"/>
      <c r="I171" s="1"/>
    </row>
    <row r="172" spans="1:9" ht="12.75">
      <c r="A172" s="10"/>
      <c r="B172" s="10"/>
      <c r="C172" s="1"/>
      <c r="D172" s="98"/>
      <c r="E172" s="145"/>
      <c r="F172" s="133"/>
      <c r="G172" s="146"/>
      <c r="H172" s="139"/>
      <c r="I172" s="1"/>
    </row>
    <row r="173" spans="1:9" ht="12.75">
      <c r="A173" s="10"/>
      <c r="B173" s="10"/>
      <c r="C173" s="1"/>
      <c r="D173" s="98"/>
      <c r="E173" s="145"/>
      <c r="F173" s="133"/>
      <c r="G173" s="146"/>
      <c r="H173" s="139"/>
      <c r="I173" s="1"/>
    </row>
    <row r="174" spans="1:9" ht="12.75">
      <c r="A174" s="10"/>
      <c r="B174" s="10"/>
      <c r="C174" s="1"/>
      <c r="D174" s="98"/>
      <c r="E174" s="145"/>
      <c r="F174" s="133"/>
      <c r="G174" s="146"/>
      <c r="H174" s="139"/>
      <c r="I174" s="1"/>
    </row>
    <row r="175" spans="1:9" ht="12.75">
      <c r="A175" s="10"/>
      <c r="B175" s="10"/>
      <c r="C175" s="1"/>
      <c r="D175" s="98"/>
      <c r="E175" s="145"/>
      <c r="F175" s="133"/>
      <c r="G175" s="146"/>
      <c r="H175" s="139"/>
      <c r="I175" s="1"/>
    </row>
    <row r="176" spans="1:9" ht="12.75">
      <c r="A176" s="10"/>
      <c r="B176" s="10"/>
      <c r="C176" s="1"/>
      <c r="D176" s="98"/>
      <c r="E176" s="145"/>
      <c r="F176" s="133"/>
      <c r="G176" s="146"/>
      <c r="H176" s="139"/>
      <c r="I176" s="1"/>
    </row>
    <row r="177" spans="1:9" ht="12.75">
      <c r="A177" s="10"/>
      <c r="B177" s="10"/>
      <c r="C177" s="1"/>
      <c r="D177" s="98"/>
      <c r="E177" s="145"/>
      <c r="F177" s="133"/>
      <c r="G177" s="146"/>
      <c r="H177" s="139"/>
      <c r="I177" s="1"/>
    </row>
    <row r="178" spans="1:9" ht="12.75">
      <c r="A178" s="10"/>
      <c r="B178" s="10"/>
      <c r="C178" s="1"/>
      <c r="D178" s="98"/>
      <c r="E178" s="145"/>
      <c r="F178" s="133"/>
      <c r="G178" s="146"/>
      <c r="H178" s="139"/>
      <c r="I178" s="1"/>
    </row>
    <row r="179" spans="1:9" ht="12.75">
      <c r="A179" s="10"/>
      <c r="B179" s="10"/>
      <c r="C179" s="1"/>
      <c r="D179" s="98"/>
      <c r="E179" s="145"/>
      <c r="F179" s="133"/>
      <c r="G179" s="146"/>
      <c r="H179" s="139"/>
      <c r="I179" s="1"/>
    </row>
    <row r="180" spans="1:9" ht="12.75">
      <c r="A180" s="10"/>
      <c r="B180" s="10"/>
      <c r="C180" s="1"/>
      <c r="D180" s="98"/>
      <c r="E180" s="145"/>
      <c r="F180" s="133"/>
      <c r="G180" s="146"/>
      <c r="H180" s="139"/>
      <c r="I180" s="1"/>
    </row>
    <row r="181" spans="1:9" ht="12.75">
      <c r="A181" s="10"/>
      <c r="B181" s="10"/>
      <c r="C181" s="1"/>
      <c r="D181" s="98"/>
      <c r="E181" s="145"/>
      <c r="F181" s="133"/>
      <c r="G181" s="146"/>
      <c r="H181" s="139"/>
      <c r="I181" s="1"/>
    </row>
    <row r="182" spans="1:9" ht="12.75">
      <c r="A182" s="10"/>
      <c r="B182" s="10"/>
      <c r="C182" s="1"/>
      <c r="D182" s="98"/>
      <c r="E182" s="145"/>
      <c r="F182" s="133"/>
      <c r="G182" s="146"/>
      <c r="H182" s="139"/>
      <c r="I182" s="1"/>
    </row>
  </sheetData>
  <sheetProtection password="CC53" sheet="1" formatCells="0" formatColumns="0" formatRows="0" selectLockedCells="1"/>
  <autoFilter ref="A14:I144"/>
  <mergeCells count="39">
    <mergeCell ref="A25:B25"/>
    <mergeCell ref="A34:B34"/>
    <mergeCell ref="F8:G8"/>
    <mergeCell ref="A32:B32"/>
    <mergeCell ref="A15:B15"/>
    <mergeCell ref="A44:B44"/>
    <mergeCell ref="A35:B35"/>
    <mergeCell ref="A71:B71"/>
    <mergeCell ref="A56:B56"/>
    <mergeCell ref="A67:B67"/>
    <mergeCell ref="A43:B43"/>
    <mergeCell ref="A16:B16"/>
    <mergeCell ref="A18:B18"/>
    <mergeCell ref="G137:H137"/>
    <mergeCell ref="A113:B113"/>
    <mergeCell ref="A124:B124"/>
    <mergeCell ref="A112:B112"/>
    <mergeCell ref="A134:B134"/>
    <mergeCell ref="G136:H136"/>
    <mergeCell ref="A127:B127"/>
    <mergeCell ref="A128:B128"/>
    <mergeCell ref="A132:B132"/>
    <mergeCell ref="A117:B117"/>
    <mergeCell ref="F10:G10"/>
    <mergeCell ref="F12:G12"/>
    <mergeCell ref="A89:B89"/>
    <mergeCell ref="A90:B90"/>
    <mergeCell ref="A116:B116"/>
    <mergeCell ref="A85:B85"/>
    <mergeCell ref="A79:B79"/>
    <mergeCell ref="A84:B84"/>
    <mergeCell ref="A68:B68"/>
    <mergeCell ref="A59:B59"/>
    <mergeCell ref="A125:B125"/>
    <mergeCell ref="A51:B51"/>
    <mergeCell ref="A73:B73"/>
    <mergeCell ref="A75:B75"/>
    <mergeCell ref="A78:B78"/>
    <mergeCell ref="A70:B70"/>
  </mergeCells>
  <printOptions horizontalCentered="1"/>
  <pageMargins left="0.2362204724409449" right="0.2362204724409449" top="0.4724409448818898" bottom="0.4724409448818898" header="0.5118110236220472" footer="0.31496062992125984"/>
  <pageSetup fitToHeight="0" horizontalDpi="600" verticalDpi="600" orientation="landscape" paperSize="9" scale="80" r:id="rId1"/>
  <headerFooter alignWithMargins="0">
    <oddFooter>&amp;R&amp;9PÁG. &amp;P/&amp;N</oddFooter>
  </headerFooter>
  <rowBreaks count="1" manualBreakCount="1">
    <brk id="72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7"/>
  <sheetViews>
    <sheetView view="pageBreakPreview" zoomScale="85" zoomScaleNormal="55" zoomScaleSheetLayoutView="85" zoomScalePageLayoutView="0" workbookViewId="0" topLeftCell="A1">
      <selection activeCell="I11" sqref="I11"/>
    </sheetView>
  </sheetViews>
  <sheetFormatPr defaultColWidth="9.140625" defaultRowHeight="12.75"/>
  <cols>
    <col min="1" max="1" width="14.00390625" style="300" customWidth="1"/>
    <col min="2" max="2" width="12.57421875" style="300" customWidth="1"/>
    <col min="3" max="3" width="62.8515625" style="300" customWidth="1"/>
    <col min="4" max="4" width="20.140625" style="300" customWidth="1"/>
    <col min="5" max="5" width="15.00390625" style="300" customWidth="1"/>
    <col min="6" max="6" width="16.421875" style="300" customWidth="1"/>
    <col min="7" max="7" width="22.57421875" style="300" customWidth="1"/>
    <col min="8" max="8" width="13.140625" style="300" customWidth="1"/>
    <col min="9" max="9" width="33.421875" style="300" customWidth="1"/>
    <col min="10" max="12" width="9.140625" style="300" customWidth="1"/>
    <col min="13" max="13" width="13.28125" style="300" bestFit="1" customWidth="1"/>
    <col min="14" max="16384" width="9.140625" style="300" customWidth="1"/>
  </cols>
  <sheetData>
    <row r="1" spans="1:8" ht="30">
      <c r="A1" s="299"/>
      <c r="B1" s="101"/>
      <c r="C1" s="101"/>
      <c r="D1" s="101"/>
      <c r="E1" s="101"/>
      <c r="F1" s="101"/>
      <c r="G1" s="101"/>
      <c r="H1" s="101"/>
    </row>
    <row r="2" spans="1:8" ht="12.75">
      <c r="A2" s="299"/>
      <c r="B2" s="301"/>
      <c r="C2" s="301"/>
      <c r="D2" s="301"/>
      <c r="E2" s="301"/>
      <c r="F2" s="301"/>
      <c r="G2" s="301"/>
      <c r="H2" s="301"/>
    </row>
    <row r="3" spans="1:8" ht="12.75">
      <c r="A3" s="299"/>
      <c r="B3" s="102"/>
      <c r="C3" s="102"/>
      <c r="D3" s="102"/>
      <c r="E3" s="102"/>
      <c r="F3" s="102"/>
      <c r="G3" s="302"/>
      <c r="H3" s="302"/>
    </row>
    <row r="4" spans="1:8" ht="18">
      <c r="A4" s="299"/>
      <c r="B4" s="103"/>
      <c r="C4" s="103"/>
      <c r="D4" s="103"/>
      <c r="E4" s="103"/>
      <c r="F4" s="103"/>
      <c r="G4" s="103"/>
      <c r="H4" s="103"/>
    </row>
    <row r="5" spans="1:8" ht="13.5" thickBot="1">
      <c r="A5" s="303"/>
      <c r="B5" s="304"/>
      <c r="C5" s="305"/>
      <c r="D5" s="305"/>
      <c r="E5" s="306"/>
      <c r="F5" s="306"/>
      <c r="G5" s="307"/>
      <c r="H5" s="302"/>
    </row>
    <row r="6" spans="1:8" ht="15.75">
      <c r="A6" s="340" t="s">
        <v>0</v>
      </c>
      <c r="B6" s="341"/>
      <c r="C6" s="494" t="s">
        <v>382</v>
      </c>
      <c r="D6" s="494"/>
      <c r="E6" s="494"/>
      <c r="F6" s="342"/>
      <c r="G6" s="343"/>
      <c r="H6" s="308"/>
    </row>
    <row r="7" spans="1:8" ht="6.75" customHeight="1">
      <c r="A7" s="344"/>
      <c r="B7" s="158"/>
      <c r="C7" s="158"/>
      <c r="D7" s="158"/>
      <c r="E7" s="345"/>
      <c r="F7" s="345"/>
      <c r="G7" s="346"/>
      <c r="H7" s="308"/>
    </row>
    <row r="8" spans="1:8" ht="15.75">
      <c r="A8" s="495" t="s">
        <v>1</v>
      </c>
      <c r="B8" s="495"/>
      <c r="C8" s="488" t="s">
        <v>317</v>
      </c>
      <c r="D8" s="488"/>
      <c r="E8" s="347" t="s">
        <v>2</v>
      </c>
      <c r="F8" s="348"/>
      <c r="G8" s="28">
        <f>Orçamento!H8</f>
        <v>462.85</v>
      </c>
      <c r="H8" s="309"/>
    </row>
    <row r="9" spans="1:8" ht="6.75" customHeight="1">
      <c r="A9" s="344"/>
      <c r="B9" s="158"/>
      <c r="C9" s="158"/>
      <c r="D9" s="158"/>
      <c r="E9" s="349"/>
      <c r="F9" s="348"/>
      <c r="G9" s="350"/>
      <c r="H9" s="310"/>
    </row>
    <row r="10" spans="1:8" ht="15.75">
      <c r="A10" s="495" t="s">
        <v>102</v>
      </c>
      <c r="B10" s="495"/>
      <c r="C10" s="488" t="s">
        <v>355</v>
      </c>
      <c r="D10" s="488"/>
      <c r="E10" s="489" t="s">
        <v>5</v>
      </c>
      <c r="F10" s="489"/>
      <c r="G10" s="351">
        <f>Orçamento!H10</f>
        <v>0</v>
      </c>
      <c r="H10" s="311"/>
    </row>
    <row r="11" spans="1:8" ht="6.75" customHeight="1">
      <c r="A11" s="344"/>
      <c r="B11" s="158"/>
      <c r="C11" s="158"/>
      <c r="D11" s="158"/>
      <c r="E11" s="349"/>
      <c r="F11" s="348"/>
      <c r="G11" s="350"/>
      <c r="H11" s="310"/>
    </row>
    <row r="12" spans="1:8" ht="16.5" thickBot="1">
      <c r="A12" s="352" t="s">
        <v>6</v>
      </c>
      <c r="B12" s="353"/>
      <c r="C12" s="354" t="s">
        <v>206</v>
      </c>
      <c r="D12" s="354"/>
      <c r="E12" s="355" t="s">
        <v>205</v>
      </c>
      <c r="F12" s="348"/>
      <c r="G12" s="29">
        <f>Orçamento!H12</f>
        <v>0</v>
      </c>
      <c r="H12" s="312"/>
    </row>
    <row r="13" spans="1:8" ht="15.75">
      <c r="A13" s="158"/>
      <c r="B13" s="341"/>
      <c r="C13" s="356"/>
      <c r="D13" s="356"/>
      <c r="E13" s="356"/>
      <c r="F13" s="357"/>
      <c r="G13" s="30"/>
      <c r="H13" s="313"/>
    </row>
    <row r="14" spans="1:9" ht="15.75">
      <c r="A14" s="490" t="s">
        <v>223</v>
      </c>
      <c r="B14" s="491"/>
      <c r="C14" s="491"/>
      <c r="D14" s="491"/>
      <c r="E14" s="491"/>
      <c r="F14" s="491"/>
      <c r="G14" s="492"/>
      <c r="I14" s="314"/>
    </row>
    <row r="15" spans="1:9" ht="12.75">
      <c r="A15" s="56" t="s">
        <v>19</v>
      </c>
      <c r="B15" s="358"/>
      <c r="C15" s="359" t="s">
        <v>212</v>
      </c>
      <c r="D15" s="360" t="s">
        <v>224</v>
      </c>
      <c r="E15" s="348"/>
      <c r="F15" s="361"/>
      <c r="G15" s="361">
        <f>G23</f>
        <v>0</v>
      </c>
      <c r="I15" s="314"/>
    </row>
    <row r="16" spans="1:11" ht="12.75">
      <c r="A16" s="57" t="s">
        <v>225</v>
      </c>
      <c r="B16" s="362"/>
      <c r="C16" s="348"/>
      <c r="D16" s="363">
        <v>6</v>
      </c>
      <c r="E16" s="363"/>
      <c r="F16" s="363"/>
      <c r="G16" s="364"/>
      <c r="I16" s="315"/>
      <c r="J16" s="315"/>
      <c r="K16" s="315"/>
    </row>
    <row r="17" spans="1:11" ht="12.75">
      <c r="A17" s="58"/>
      <c r="B17" s="363"/>
      <c r="C17" s="363"/>
      <c r="D17" s="363"/>
      <c r="E17" s="363"/>
      <c r="F17" s="363"/>
      <c r="G17" s="364"/>
      <c r="I17" s="315"/>
      <c r="J17" s="315"/>
      <c r="K17" s="315"/>
    </row>
    <row r="18" spans="1:11" ht="12.75">
      <c r="A18" s="57" t="s">
        <v>226</v>
      </c>
      <c r="B18" s="363"/>
      <c r="C18" s="363"/>
      <c r="D18" s="363" t="s">
        <v>227</v>
      </c>
      <c r="E18" s="363" t="s">
        <v>228</v>
      </c>
      <c r="F18" s="363" t="s">
        <v>229</v>
      </c>
      <c r="G18" s="364" t="s">
        <v>230</v>
      </c>
      <c r="K18" s="315"/>
    </row>
    <row r="19" spans="1:7" ht="25.5">
      <c r="A19" s="36">
        <v>90778</v>
      </c>
      <c r="B19" s="37" t="s">
        <v>271</v>
      </c>
      <c r="C19" s="35" t="s">
        <v>138</v>
      </c>
      <c r="D19" s="365" t="s">
        <v>107</v>
      </c>
      <c r="E19" s="37">
        <v>396</v>
      </c>
      <c r="F19" s="317"/>
      <c r="G19" s="366">
        <f>E19*F19</f>
        <v>0</v>
      </c>
    </row>
    <row r="20" spans="1:7" ht="25.5">
      <c r="A20" s="36">
        <v>90777</v>
      </c>
      <c r="B20" s="37" t="s">
        <v>271</v>
      </c>
      <c r="C20" s="35" t="s">
        <v>137</v>
      </c>
      <c r="D20" s="365" t="s">
        <v>107</v>
      </c>
      <c r="E20" s="37">
        <v>660</v>
      </c>
      <c r="F20" s="317"/>
      <c r="G20" s="366">
        <f>E20*F20</f>
        <v>0</v>
      </c>
    </row>
    <row r="21" spans="1:7" ht="25.5">
      <c r="A21" s="36">
        <v>90780</v>
      </c>
      <c r="B21" s="37" t="s">
        <v>271</v>
      </c>
      <c r="C21" s="35" t="s">
        <v>139</v>
      </c>
      <c r="D21" s="365" t="s">
        <v>107</v>
      </c>
      <c r="E21" s="37">
        <v>1320</v>
      </c>
      <c r="F21" s="317"/>
      <c r="G21" s="366">
        <f>E21*F21</f>
        <v>0</v>
      </c>
    </row>
    <row r="22" spans="1:7" ht="12.75">
      <c r="A22" s="59" t="s">
        <v>246</v>
      </c>
      <c r="B22" s="60"/>
      <c r="C22" s="61">
        <f>ROUND(SUM(G19:G21),2)</f>
        <v>0</v>
      </c>
      <c r="D22" s="62"/>
      <c r="E22" s="61"/>
      <c r="F22" s="60"/>
      <c r="G22" s="63"/>
    </row>
    <row r="23" spans="1:7" ht="12.75">
      <c r="A23" s="64" t="s">
        <v>247</v>
      </c>
      <c r="B23" s="65"/>
      <c r="C23" s="66"/>
      <c r="D23" s="67"/>
      <c r="E23" s="66"/>
      <c r="F23" s="65" t="s">
        <v>248</v>
      </c>
      <c r="G23" s="68">
        <f>C22+C23</f>
        <v>0</v>
      </c>
    </row>
    <row r="24" spans="1:11" ht="12.75">
      <c r="A24" s="69"/>
      <c r="B24" s="363"/>
      <c r="C24" s="363"/>
      <c r="D24" s="363"/>
      <c r="E24" s="363"/>
      <c r="F24" s="363"/>
      <c r="G24" s="367"/>
      <c r="I24" s="315"/>
      <c r="K24" s="318"/>
    </row>
    <row r="25" spans="1:7" s="319" customFormat="1" ht="25.5">
      <c r="A25" s="56" t="s">
        <v>242</v>
      </c>
      <c r="B25" s="70"/>
      <c r="C25" s="368" t="s">
        <v>243</v>
      </c>
      <c r="D25" s="71" t="s">
        <v>103</v>
      </c>
      <c r="E25" s="72"/>
      <c r="F25" s="39"/>
      <c r="G25" s="32">
        <f>G43</f>
        <v>0</v>
      </c>
    </row>
    <row r="26" spans="1:7" ht="12.75">
      <c r="A26" s="73" t="s">
        <v>104</v>
      </c>
      <c r="B26" s="74"/>
      <c r="C26" s="74" t="s">
        <v>97</v>
      </c>
      <c r="D26" s="74" t="s">
        <v>105</v>
      </c>
      <c r="E26" s="74" t="s">
        <v>244</v>
      </c>
      <c r="F26" s="74" t="s">
        <v>106</v>
      </c>
      <c r="G26" s="75" t="s">
        <v>245</v>
      </c>
    </row>
    <row r="27" spans="1:7" ht="12.75">
      <c r="A27" s="40">
        <v>88316</v>
      </c>
      <c r="B27" s="37" t="s">
        <v>321</v>
      </c>
      <c r="C27" s="35" t="s">
        <v>136</v>
      </c>
      <c r="D27" s="33" t="s">
        <v>107</v>
      </c>
      <c r="E27" s="41">
        <v>9.22</v>
      </c>
      <c r="F27" s="317"/>
      <c r="G27" s="369">
        <f aca="true" t="shared" si="0" ref="G27:G40">ROUND(E27*F27,2)</f>
        <v>0</v>
      </c>
    </row>
    <row r="28" spans="1:7" ht="12.75">
      <c r="A28" s="36">
        <v>88309</v>
      </c>
      <c r="B28" s="37" t="s">
        <v>321</v>
      </c>
      <c r="C28" s="35" t="s">
        <v>134</v>
      </c>
      <c r="D28" s="34" t="s">
        <v>107</v>
      </c>
      <c r="E28" s="37">
        <v>8</v>
      </c>
      <c r="F28" s="317"/>
      <c r="G28" s="370">
        <f t="shared" si="0"/>
        <v>0</v>
      </c>
    </row>
    <row r="29" spans="1:7" ht="15.75" customHeight="1">
      <c r="A29" s="36">
        <v>88262</v>
      </c>
      <c r="B29" s="37" t="s">
        <v>321</v>
      </c>
      <c r="C29" s="35" t="s">
        <v>130</v>
      </c>
      <c r="D29" s="34" t="s">
        <v>107</v>
      </c>
      <c r="E29" s="37">
        <v>8</v>
      </c>
      <c r="F29" s="317"/>
      <c r="G29" s="371">
        <f t="shared" si="0"/>
        <v>0</v>
      </c>
    </row>
    <row r="30" spans="1:7" s="320" customFormat="1" ht="25.5">
      <c r="A30" s="36">
        <v>88267</v>
      </c>
      <c r="B30" s="37" t="s">
        <v>321</v>
      </c>
      <c r="C30" s="35" t="s">
        <v>132</v>
      </c>
      <c r="D30" s="34" t="s">
        <v>107</v>
      </c>
      <c r="E30" s="37">
        <v>8</v>
      </c>
      <c r="F30" s="317"/>
      <c r="G30" s="371">
        <f t="shared" si="0"/>
        <v>0</v>
      </c>
    </row>
    <row r="31" spans="1:7" s="320" customFormat="1" ht="25.5">
      <c r="A31" s="36">
        <v>88248</v>
      </c>
      <c r="B31" s="37" t="s">
        <v>321</v>
      </c>
      <c r="C31" s="35" t="s">
        <v>128</v>
      </c>
      <c r="D31" s="34" t="s">
        <v>107</v>
      </c>
      <c r="E31" s="37">
        <v>5.5</v>
      </c>
      <c r="F31" s="317"/>
      <c r="G31" s="371">
        <f t="shared" si="0"/>
        <v>0</v>
      </c>
    </row>
    <row r="32" spans="1:7" ht="25.5">
      <c r="A32" s="36">
        <v>370</v>
      </c>
      <c r="B32" s="37" t="s">
        <v>254</v>
      </c>
      <c r="C32" s="35" t="s">
        <v>274</v>
      </c>
      <c r="D32" s="34" t="s">
        <v>121</v>
      </c>
      <c r="E32" s="37">
        <v>0.52</v>
      </c>
      <c r="F32" s="317"/>
      <c r="G32" s="370">
        <f t="shared" si="0"/>
        <v>0</v>
      </c>
    </row>
    <row r="33" spans="1:7" ht="12.75">
      <c r="A33" s="36">
        <v>1379</v>
      </c>
      <c r="B33" s="37" t="s">
        <v>254</v>
      </c>
      <c r="C33" s="35" t="s">
        <v>279</v>
      </c>
      <c r="D33" s="34" t="s">
        <v>108</v>
      </c>
      <c r="E33" s="37">
        <v>1</v>
      </c>
      <c r="F33" s="317"/>
      <c r="G33" s="370">
        <f t="shared" si="0"/>
        <v>0</v>
      </c>
    </row>
    <row r="34" spans="1:7" ht="25.5">
      <c r="A34" s="36">
        <v>34591</v>
      </c>
      <c r="B34" s="37" t="s">
        <v>254</v>
      </c>
      <c r="C34" s="35" t="s">
        <v>275</v>
      </c>
      <c r="D34" s="34" t="s">
        <v>251</v>
      </c>
      <c r="E34" s="37">
        <v>3</v>
      </c>
      <c r="F34" s="317"/>
      <c r="G34" s="370">
        <f t="shared" si="0"/>
        <v>0</v>
      </c>
    </row>
    <row r="35" spans="1:7" ht="12.75">
      <c r="A35" s="36">
        <v>5074</v>
      </c>
      <c r="B35" s="37" t="s">
        <v>254</v>
      </c>
      <c r="C35" s="35" t="s">
        <v>286</v>
      </c>
      <c r="D35" s="34" t="s">
        <v>253</v>
      </c>
      <c r="E35" s="37">
        <v>1</v>
      </c>
      <c r="F35" s="317"/>
      <c r="G35" s="370">
        <f t="shared" si="0"/>
        <v>0</v>
      </c>
    </row>
    <row r="36" spans="1:7" ht="25.5">
      <c r="A36" s="36">
        <v>4512</v>
      </c>
      <c r="B36" s="37" t="s">
        <v>254</v>
      </c>
      <c r="C36" s="35" t="s">
        <v>287</v>
      </c>
      <c r="D36" s="34" t="s">
        <v>252</v>
      </c>
      <c r="E36" s="37">
        <v>30</v>
      </c>
      <c r="F36" s="317"/>
      <c r="G36" s="370">
        <f t="shared" si="0"/>
        <v>0</v>
      </c>
    </row>
    <row r="37" spans="1:7" ht="25.5">
      <c r="A37" s="36">
        <v>6212</v>
      </c>
      <c r="B37" s="37" t="s">
        <v>254</v>
      </c>
      <c r="C37" s="35" t="s">
        <v>288</v>
      </c>
      <c r="D37" s="34" t="s">
        <v>252</v>
      </c>
      <c r="E37" s="37">
        <v>12</v>
      </c>
      <c r="F37" s="317"/>
      <c r="G37" s="370">
        <f t="shared" si="0"/>
        <v>0</v>
      </c>
    </row>
    <row r="38" spans="1:7" ht="12.75">
      <c r="A38" s="36">
        <v>12773</v>
      </c>
      <c r="B38" s="37" t="s">
        <v>254</v>
      </c>
      <c r="C38" s="35" t="s">
        <v>284</v>
      </c>
      <c r="D38" s="34" t="s">
        <v>251</v>
      </c>
      <c r="E38" s="37">
        <v>1</v>
      </c>
      <c r="F38" s="317"/>
      <c r="G38" s="370">
        <f t="shared" si="0"/>
        <v>0</v>
      </c>
    </row>
    <row r="39" spans="1:7" ht="25.5">
      <c r="A39" s="36">
        <v>21009</v>
      </c>
      <c r="B39" s="37" t="s">
        <v>254</v>
      </c>
      <c r="C39" s="35" t="s">
        <v>289</v>
      </c>
      <c r="D39" s="34" t="s">
        <v>252</v>
      </c>
      <c r="E39" s="37">
        <v>32</v>
      </c>
      <c r="F39" s="317"/>
      <c r="G39" s="370">
        <f t="shared" si="0"/>
        <v>0</v>
      </c>
    </row>
    <row r="40" spans="1:7" ht="12.75">
      <c r="A40" s="36">
        <v>34636</v>
      </c>
      <c r="B40" s="37" t="s">
        <v>254</v>
      </c>
      <c r="C40" s="35" t="s">
        <v>277</v>
      </c>
      <c r="D40" s="34" t="s">
        <v>251</v>
      </c>
      <c r="E40" s="37">
        <v>1</v>
      </c>
      <c r="F40" s="317"/>
      <c r="G40" s="370">
        <f t="shared" si="0"/>
        <v>0</v>
      </c>
    </row>
    <row r="41" spans="1:7" ht="12.75">
      <c r="A41" s="51"/>
      <c r="B41" s="52"/>
      <c r="C41" s="52"/>
      <c r="D41" s="52"/>
      <c r="E41" s="52"/>
      <c r="F41" s="52"/>
      <c r="G41" s="53"/>
    </row>
    <row r="42" spans="1:7" ht="12.75">
      <c r="A42" s="80" t="s">
        <v>246</v>
      </c>
      <c r="B42" s="81"/>
      <c r="C42" s="82">
        <f>ROUND(SUM(G27:G31),2)</f>
        <v>0</v>
      </c>
      <c r="D42" s="372"/>
      <c r="E42" s="373"/>
      <c r="F42" s="81"/>
      <c r="G42" s="83"/>
    </row>
    <row r="43" spans="1:7" ht="12.75">
      <c r="A43" s="84" t="s">
        <v>247</v>
      </c>
      <c r="B43" s="85"/>
      <c r="C43" s="86">
        <f>ROUND(SUM(G32:G40),2)</f>
        <v>0</v>
      </c>
      <c r="D43" s="87"/>
      <c r="E43" s="86"/>
      <c r="F43" s="85" t="s">
        <v>248</v>
      </c>
      <c r="G43" s="88">
        <f>C42+C43</f>
        <v>0</v>
      </c>
    </row>
    <row r="44" spans="1:7" ht="12.75">
      <c r="A44" s="76"/>
      <c r="B44" s="76"/>
      <c r="C44" s="77"/>
      <c r="D44" s="78"/>
      <c r="E44" s="77"/>
      <c r="F44" s="76"/>
      <c r="G44" s="77"/>
    </row>
    <row r="45" spans="1:7" s="319" customFormat="1" ht="25.5">
      <c r="A45" s="56" t="s">
        <v>250</v>
      </c>
      <c r="B45" s="70"/>
      <c r="C45" s="368" t="s">
        <v>249</v>
      </c>
      <c r="D45" s="71" t="s">
        <v>103</v>
      </c>
      <c r="E45" s="79"/>
      <c r="F45" s="39"/>
      <c r="G45" s="32">
        <f>G61</f>
        <v>0</v>
      </c>
    </row>
    <row r="46" spans="1:7" ht="12.75">
      <c r="A46" s="73" t="s">
        <v>104</v>
      </c>
      <c r="B46" s="74"/>
      <c r="C46" s="74" t="s">
        <v>97</v>
      </c>
      <c r="D46" s="74" t="s">
        <v>105</v>
      </c>
      <c r="E46" s="74" t="s">
        <v>244</v>
      </c>
      <c r="F46" s="74" t="s">
        <v>106</v>
      </c>
      <c r="G46" s="75" t="s">
        <v>245</v>
      </c>
    </row>
    <row r="47" spans="1:7" ht="12.75">
      <c r="A47" s="42">
        <v>88264</v>
      </c>
      <c r="B47" s="37" t="s">
        <v>321</v>
      </c>
      <c r="C47" s="35" t="s">
        <v>131</v>
      </c>
      <c r="D47" s="34" t="s">
        <v>107</v>
      </c>
      <c r="E47" s="43">
        <v>24</v>
      </c>
      <c r="F47" s="317"/>
      <c r="G47" s="370">
        <f aca="true" t="shared" si="1" ref="G47:G58">ROUND(E47*F47,2)</f>
        <v>0</v>
      </c>
    </row>
    <row r="48" spans="1:7" ht="12.75">
      <c r="A48" s="42">
        <v>88247</v>
      </c>
      <c r="B48" s="37" t="s">
        <v>321</v>
      </c>
      <c r="C48" s="35" t="s">
        <v>127</v>
      </c>
      <c r="D48" s="34" t="s">
        <v>107</v>
      </c>
      <c r="E48" s="43">
        <v>24</v>
      </c>
      <c r="F48" s="317"/>
      <c r="G48" s="369">
        <f t="shared" si="1"/>
        <v>0</v>
      </c>
    </row>
    <row r="49" spans="1:7" ht="25.5">
      <c r="A49" s="42">
        <v>392</v>
      </c>
      <c r="B49" s="37" t="s">
        <v>254</v>
      </c>
      <c r="C49" s="35" t="s">
        <v>273</v>
      </c>
      <c r="D49" s="34" t="s">
        <v>251</v>
      </c>
      <c r="E49" s="43">
        <v>1</v>
      </c>
      <c r="F49" s="317"/>
      <c r="G49" s="370">
        <f t="shared" si="1"/>
        <v>0</v>
      </c>
    </row>
    <row r="50" spans="1:7" ht="38.25">
      <c r="A50" s="42">
        <v>979</v>
      </c>
      <c r="B50" s="37" t="s">
        <v>254</v>
      </c>
      <c r="C50" s="35" t="s">
        <v>276</v>
      </c>
      <c r="D50" s="34" t="s">
        <v>252</v>
      </c>
      <c r="E50" s="43">
        <v>20</v>
      </c>
      <c r="F50" s="317"/>
      <c r="G50" s="370">
        <f t="shared" si="1"/>
        <v>0</v>
      </c>
    </row>
    <row r="51" spans="1:7" ht="25.5">
      <c r="A51" s="42">
        <v>1875</v>
      </c>
      <c r="B51" s="37" t="s">
        <v>254</v>
      </c>
      <c r="C51" s="35" t="s">
        <v>280</v>
      </c>
      <c r="D51" s="34" t="s">
        <v>251</v>
      </c>
      <c r="E51" s="43">
        <v>2</v>
      </c>
      <c r="F51" s="317"/>
      <c r="G51" s="370">
        <f t="shared" si="1"/>
        <v>0</v>
      </c>
    </row>
    <row r="52" spans="1:7" ht="12.75">
      <c r="A52" s="42">
        <v>2673</v>
      </c>
      <c r="B52" s="37" t="s">
        <v>254</v>
      </c>
      <c r="C52" s="35" t="s">
        <v>281</v>
      </c>
      <c r="D52" s="34" t="s">
        <v>252</v>
      </c>
      <c r="E52" s="43">
        <v>12</v>
      </c>
      <c r="F52" s="317"/>
      <c r="G52" s="370">
        <f t="shared" si="1"/>
        <v>0</v>
      </c>
    </row>
    <row r="53" spans="1:7" ht="25.5">
      <c r="A53" s="42">
        <v>3406</v>
      </c>
      <c r="B53" s="37" t="s">
        <v>254</v>
      </c>
      <c r="C53" s="35" t="s">
        <v>285</v>
      </c>
      <c r="D53" s="34" t="s">
        <v>251</v>
      </c>
      <c r="E53" s="43">
        <v>4</v>
      </c>
      <c r="F53" s="317"/>
      <c r="G53" s="370">
        <f t="shared" si="1"/>
        <v>0</v>
      </c>
    </row>
    <row r="54" spans="1:7" ht="25.5">
      <c r="A54" s="42">
        <v>4481</v>
      </c>
      <c r="B54" s="37" t="s">
        <v>254</v>
      </c>
      <c r="C54" s="35" t="s">
        <v>291</v>
      </c>
      <c r="D54" s="34" t="s">
        <v>252</v>
      </c>
      <c r="E54" s="43">
        <v>6</v>
      </c>
      <c r="F54" s="317"/>
      <c r="G54" s="370">
        <f t="shared" si="1"/>
        <v>0</v>
      </c>
    </row>
    <row r="55" spans="1:7" ht="25.5">
      <c r="A55" s="42">
        <v>7701</v>
      </c>
      <c r="B55" s="37" t="s">
        <v>254</v>
      </c>
      <c r="C55" s="35" t="s">
        <v>290</v>
      </c>
      <c r="D55" s="34" t="s">
        <v>252</v>
      </c>
      <c r="E55" s="43">
        <v>2</v>
      </c>
      <c r="F55" s="317"/>
      <c r="G55" s="370">
        <f t="shared" si="1"/>
        <v>0</v>
      </c>
    </row>
    <row r="56" spans="1:7" ht="25.5">
      <c r="A56" s="42">
        <v>12056</v>
      </c>
      <c r="B56" s="37" t="s">
        <v>254</v>
      </c>
      <c r="C56" s="35" t="s">
        <v>282</v>
      </c>
      <c r="D56" s="34" t="s">
        <v>252</v>
      </c>
      <c r="E56" s="43">
        <v>1</v>
      </c>
      <c r="F56" s="317"/>
      <c r="G56" s="370">
        <f t="shared" si="1"/>
        <v>0</v>
      </c>
    </row>
    <row r="57" spans="1:7" ht="38.25">
      <c r="A57" s="42">
        <v>12083</v>
      </c>
      <c r="B57" s="37" t="s">
        <v>254</v>
      </c>
      <c r="C57" s="35" t="s">
        <v>278</v>
      </c>
      <c r="D57" s="34" t="s">
        <v>251</v>
      </c>
      <c r="E57" s="43">
        <v>1</v>
      </c>
      <c r="F57" s="317"/>
      <c r="G57" s="370">
        <f t="shared" si="1"/>
        <v>0</v>
      </c>
    </row>
    <row r="58" spans="1:7" ht="38.25">
      <c r="A58" s="46">
        <v>12344</v>
      </c>
      <c r="B58" s="47" t="s">
        <v>254</v>
      </c>
      <c r="C58" s="48" t="s">
        <v>283</v>
      </c>
      <c r="D58" s="34" t="s">
        <v>251</v>
      </c>
      <c r="E58" s="50">
        <v>3</v>
      </c>
      <c r="F58" s="317"/>
      <c r="G58" s="374">
        <f t="shared" si="1"/>
        <v>0</v>
      </c>
    </row>
    <row r="59" spans="1:7" ht="12.75">
      <c r="A59" s="51"/>
      <c r="B59" s="52"/>
      <c r="C59" s="52"/>
      <c r="D59" s="52"/>
      <c r="E59" s="52"/>
      <c r="F59" s="52"/>
      <c r="G59" s="53"/>
    </row>
    <row r="60" spans="1:7" ht="12.75">
      <c r="A60" s="80" t="s">
        <v>246</v>
      </c>
      <c r="B60" s="81"/>
      <c r="C60" s="82">
        <f>ROUND(SUM(G47:G48),2)</f>
        <v>0</v>
      </c>
      <c r="D60" s="375"/>
      <c r="E60" s="376"/>
      <c r="F60" s="81"/>
      <c r="G60" s="83"/>
    </row>
    <row r="61" spans="1:7" ht="12.75">
      <c r="A61" s="84" t="s">
        <v>247</v>
      </c>
      <c r="B61" s="85"/>
      <c r="C61" s="86">
        <f>ROUND(SUM(G49:G58),2)</f>
        <v>0</v>
      </c>
      <c r="D61" s="87"/>
      <c r="E61" s="86"/>
      <c r="F61" s="85" t="s">
        <v>248</v>
      </c>
      <c r="G61" s="88">
        <f>C60+C61</f>
        <v>0</v>
      </c>
    </row>
    <row r="62" spans="1:8" ht="12.75">
      <c r="A62" s="377"/>
      <c r="B62" s="377"/>
      <c r="C62" s="377"/>
      <c r="D62" s="377"/>
      <c r="E62" s="377"/>
      <c r="F62" s="377"/>
      <c r="G62" s="89"/>
      <c r="H62" s="313"/>
    </row>
    <row r="63" spans="1:7" s="319" customFormat="1" ht="12.75">
      <c r="A63" s="90" t="s">
        <v>264</v>
      </c>
      <c r="B63" s="91"/>
      <c r="C63" s="378" t="s">
        <v>318</v>
      </c>
      <c r="D63" s="92" t="s">
        <v>269</v>
      </c>
      <c r="E63" s="93"/>
      <c r="F63" s="54"/>
      <c r="G63" s="55">
        <f>G75</f>
        <v>0</v>
      </c>
    </row>
    <row r="64" spans="1:7" ht="12.75">
      <c r="A64" s="94" t="s">
        <v>104</v>
      </c>
      <c r="B64" s="95"/>
      <c r="C64" s="95" t="s">
        <v>97</v>
      </c>
      <c r="D64" s="95" t="s">
        <v>105</v>
      </c>
      <c r="E64" s="95" t="s">
        <v>244</v>
      </c>
      <c r="F64" s="95" t="s">
        <v>106</v>
      </c>
      <c r="G64" s="96" t="s">
        <v>245</v>
      </c>
    </row>
    <row r="65" spans="1:9" s="302" customFormat="1" ht="15">
      <c r="A65" s="36">
        <v>88315</v>
      </c>
      <c r="B65" s="37" t="s">
        <v>321</v>
      </c>
      <c r="C65" s="35" t="s">
        <v>135</v>
      </c>
      <c r="D65" s="49" t="s">
        <v>107</v>
      </c>
      <c r="E65" s="37">
        <v>0.16</v>
      </c>
      <c r="F65" s="317"/>
      <c r="G65" s="38">
        <f>ROUND(E65*F65,2)</f>
        <v>0</v>
      </c>
      <c r="H65" s="321"/>
      <c r="I65" s="321"/>
    </row>
    <row r="66" spans="1:9" s="302" customFormat="1" ht="15">
      <c r="A66" s="36">
        <v>88251</v>
      </c>
      <c r="B66" s="37" t="s">
        <v>321</v>
      </c>
      <c r="C66" s="35" t="s">
        <v>129</v>
      </c>
      <c r="D66" s="49" t="s">
        <v>107</v>
      </c>
      <c r="E66" s="37">
        <v>0.24</v>
      </c>
      <c r="F66" s="317"/>
      <c r="G66" s="38">
        <f aca="true" t="shared" si="2" ref="G66:G72">ROUND(E66*F66,2)</f>
        <v>0</v>
      </c>
      <c r="H66" s="321"/>
      <c r="I66" s="321"/>
    </row>
    <row r="67" spans="1:9" s="302" customFormat="1" ht="30.75" customHeight="1">
      <c r="A67" s="36">
        <v>95282</v>
      </c>
      <c r="B67" s="37" t="s">
        <v>321</v>
      </c>
      <c r="C67" s="35" t="s">
        <v>124</v>
      </c>
      <c r="D67" s="34" t="s">
        <v>120</v>
      </c>
      <c r="E67" s="37">
        <v>1</v>
      </c>
      <c r="F67" s="317"/>
      <c r="G67" s="38">
        <f t="shared" si="2"/>
        <v>0</v>
      </c>
      <c r="H67" s="321"/>
      <c r="I67" s="321"/>
    </row>
    <row r="68" spans="1:9" s="302" customFormat="1" ht="15">
      <c r="A68" s="36" t="s">
        <v>268</v>
      </c>
      <c r="B68" s="34"/>
      <c r="C68" s="35" t="s">
        <v>319</v>
      </c>
      <c r="D68" s="34" t="s">
        <v>120</v>
      </c>
      <c r="E68" s="37">
        <v>1.05</v>
      </c>
      <c r="F68" s="322"/>
      <c r="G68" s="38">
        <f t="shared" si="2"/>
        <v>0</v>
      </c>
      <c r="H68" s="321"/>
      <c r="I68" s="321"/>
    </row>
    <row r="69" spans="1:9" s="302" customFormat="1" ht="15">
      <c r="A69" s="36" t="s">
        <v>159</v>
      </c>
      <c r="B69" s="37" t="s">
        <v>270</v>
      </c>
      <c r="C69" s="35" t="s">
        <v>322</v>
      </c>
      <c r="D69" s="34" t="s">
        <v>121</v>
      </c>
      <c r="E69" s="37">
        <v>0.15</v>
      </c>
      <c r="F69" s="317"/>
      <c r="G69" s="38">
        <f t="shared" si="2"/>
        <v>0</v>
      </c>
      <c r="H69" s="321"/>
      <c r="I69" s="321"/>
    </row>
    <row r="70" spans="1:9" s="302" customFormat="1" ht="25.5">
      <c r="A70" s="36" t="s">
        <v>161</v>
      </c>
      <c r="B70" s="37" t="s">
        <v>270</v>
      </c>
      <c r="C70" s="35" t="s">
        <v>323</v>
      </c>
      <c r="D70" s="34" t="s">
        <v>121</v>
      </c>
      <c r="E70" s="37">
        <v>0.15</v>
      </c>
      <c r="F70" s="317"/>
      <c r="G70" s="38">
        <f t="shared" si="2"/>
        <v>0</v>
      </c>
      <c r="H70" s="321"/>
      <c r="I70" s="321"/>
    </row>
    <row r="71" spans="1:9" s="302" customFormat="1" ht="15">
      <c r="A71" s="36">
        <v>7155</v>
      </c>
      <c r="B71" s="37" t="s">
        <v>254</v>
      </c>
      <c r="C71" s="35" t="s">
        <v>320</v>
      </c>
      <c r="D71" s="34" t="s">
        <v>120</v>
      </c>
      <c r="E71" s="37">
        <v>1.05</v>
      </c>
      <c r="F71" s="317"/>
      <c r="G71" s="38">
        <f t="shared" si="2"/>
        <v>0</v>
      </c>
      <c r="H71" s="321"/>
      <c r="I71" s="321"/>
    </row>
    <row r="72" spans="1:9" s="302" customFormat="1" ht="38.25">
      <c r="A72" s="36">
        <v>93287</v>
      </c>
      <c r="B72" s="37" t="s">
        <v>321</v>
      </c>
      <c r="C72" s="35" t="s">
        <v>123</v>
      </c>
      <c r="D72" s="34" t="s">
        <v>107</v>
      </c>
      <c r="E72" s="37">
        <v>0.0667</v>
      </c>
      <c r="F72" s="317"/>
      <c r="G72" s="38">
        <f t="shared" si="2"/>
        <v>0</v>
      </c>
      <c r="H72" s="323"/>
      <c r="I72" s="323"/>
    </row>
    <row r="73" spans="1:9" s="302" customFormat="1" ht="15">
      <c r="A73" s="379"/>
      <c r="B73" s="380"/>
      <c r="C73" s="381"/>
      <c r="D73" s="381"/>
      <c r="E73" s="381"/>
      <c r="F73" s="381"/>
      <c r="G73" s="382"/>
      <c r="H73" s="324"/>
      <c r="I73" s="324"/>
    </row>
    <row r="74" spans="1:9" s="302" customFormat="1" ht="15">
      <c r="A74" s="383" t="s">
        <v>308</v>
      </c>
      <c r="B74" s="380"/>
      <c r="C74" s="82">
        <f>ROUND(SUM(G65:G66),2)</f>
        <v>0</v>
      </c>
      <c r="D74" s="372"/>
      <c r="E74" s="384"/>
      <c r="F74" s="385"/>
      <c r="G74" s="376"/>
      <c r="H74" s="324"/>
      <c r="I74" s="324"/>
    </row>
    <row r="75" spans="1:9" s="302" customFormat="1" ht="15">
      <c r="A75" s="386" t="s">
        <v>309</v>
      </c>
      <c r="B75" s="387"/>
      <c r="C75" s="86">
        <f>ROUND(SUM(G67:G72),2)</f>
        <v>0</v>
      </c>
      <c r="D75" s="87"/>
      <c r="E75" s="86"/>
      <c r="F75" s="388" t="s">
        <v>8</v>
      </c>
      <c r="G75" s="88">
        <f>C75+C74</f>
        <v>0</v>
      </c>
      <c r="H75" s="324"/>
      <c r="I75" s="324"/>
    </row>
    <row r="76" spans="1:9" s="302" customFormat="1" ht="12.75">
      <c r="A76" s="362"/>
      <c r="B76" s="362"/>
      <c r="C76" s="362"/>
      <c r="D76" s="362"/>
      <c r="E76" s="362"/>
      <c r="F76" s="362"/>
      <c r="G76" s="362"/>
      <c r="H76" s="325"/>
      <c r="I76" s="325"/>
    </row>
    <row r="77" spans="1:7" s="319" customFormat="1" ht="12.75">
      <c r="A77" s="90" t="s">
        <v>265</v>
      </c>
      <c r="B77" s="91"/>
      <c r="C77" s="378" t="s">
        <v>324</v>
      </c>
      <c r="D77" s="92" t="s">
        <v>269</v>
      </c>
      <c r="E77" s="93"/>
      <c r="F77" s="54"/>
      <c r="G77" s="55">
        <f>G99</f>
        <v>0</v>
      </c>
    </row>
    <row r="78" spans="1:7" ht="12.75">
      <c r="A78" s="94" t="s">
        <v>104</v>
      </c>
      <c r="B78" s="95"/>
      <c r="C78" s="95" t="s">
        <v>97</v>
      </c>
      <c r="D78" s="95" t="s">
        <v>105</v>
      </c>
      <c r="E78" s="95" t="s">
        <v>244</v>
      </c>
      <c r="F78" s="95" t="s">
        <v>106</v>
      </c>
      <c r="G78" s="96" t="s">
        <v>245</v>
      </c>
    </row>
    <row r="79" spans="1:9" s="302" customFormat="1" ht="25.5">
      <c r="A79" s="36">
        <v>88278</v>
      </c>
      <c r="B79" s="37" t="s">
        <v>321</v>
      </c>
      <c r="C79" s="35" t="s">
        <v>133</v>
      </c>
      <c r="D79" s="34" t="s">
        <v>107</v>
      </c>
      <c r="E79" s="37">
        <v>1.5</v>
      </c>
      <c r="F79" s="317"/>
      <c r="G79" s="38">
        <f>ROUND(E79*F79,2)</f>
        <v>0</v>
      </c>
      <c r="H79" s="321"/>
      <c r="I79" s="321"/>
    </row>
    <row r="80" spans="1:9" s="302" customFormat="1" ht="25.5">
      <c r="A80" s="36">
        <v>88240</v>
      </c>
      <c r="B80" s="37" t="s">
        <v>321</v>
      </c>
      <c r="C80" s="35" t="s">
        <v>126</v>
      </c>
      <c r="D80" s="34" t="s">
        <v>107</v>
      </c>
      <c r="E80" s="37">
        <v>1.5</v>
      </c>
      <c r="F80" s="317"/>
      <c r="G80" s="38">
        <f aca="true" t="shared" si="3" ref="G80:G96">ROUND(E80*F80,2)</f>
        <v>0</v>
      </c>
      <c r="H80" s="321"/>
      <c r="I80" s="321"/>
    </row>
    <row r="81" spans="1:9" s="302" customFormat="1" ht="15">
      <c r="A81" s="36" t="s">
        <v>268</v>
      </c>
      <c r="B81" s="34"/>
      <c r="C81" s="35" t="s">
        <v>325</v>
      </c>
      <c r="D81" s="34" t="s">
        <v>108</v>
      </c>
      <c r="E81" s="37">
        <v>4.8</v>
      </c>
      <c r="F81" s="316"/>
      <c r="G81" s="38">
        <f t="shared" si="3"/>
        <v>0</v>
      </c>
      <c r="H81" s="321"/>
      <c r="I81" s="321"/>
    </row>
    <row r="82" spans="1:9" s="302" customFormat="1" ht="15">
      <c r="A82" s="36" t="s">
        <v>268</v>
      </c>
      <c r="B82" s="34"/>
      <c r="C82" s="35" t="s">
        <v>326</v>
      </c>
      <c r="D82" s="34" t="s">
        <v>327</v>
      </c>
      <c r="E82" s="37">
        <v>0.39</v>
      </c>
      <c r="F82" s="316"/>
      <c r="G82" s="38">
        <f aca="true" t="shared" si="4" ref="G82:G87">ROUND(E82*F82,2)</f>
        <v>0</v>
      </c>
      <c r="H82" s="321"/>
      <c r="I82" s="321"/>
    </row>
    <row r="83" spans="1:9" s="302" customFormat="1" ht="15">
      <c r="A83" s="36" t="s">
        <v>268</v>
      </c>
      <c r="B83" s="34"/>
      <c r="C83" s="35" t="s">
        <v>328</v>
      </c>
      <c r="D83" s="34" t="s">
        <v>310</v>
      </c>
      <c r="E83" s="37">
        <v>0.24</v>
      </c>
      <c r="F83" s="316"/>
      <c r="G83" s="38">
        <f t="shared" si="4"/>
        <v>0</v>
      </c>
      <c r="H83" s="321"/>
      <c r="I83" s="321"/>
    </row>
    <row r="84" spans="1:9" s="302" customFormat="1" ht="15">
      <c r="A84" s="36" t="s">
        <v>268</v>
      </c>
      <c r="B84" s="34"/>
      <c r="C84" s="35" t="s">
        <v>329</v>
      </c>
      <c r="D84" s="34" t="s">
        <v>330</v>
      </c>
      <c r="E84" s="37">
        <v>0.03</v>
      </c>
      <c r="F84" s="316"/>
      <c r="G84" s="38">
        <f t="shared" si="4"/>
        <v>0</v>
      </c>
      <c r="H84" s="321"/>
      <c r="I84" s="321"/>
    </row>
    <row r="85" spans="1:9" s="302" customFormat="1" ht="15">
      <c r="A85" s="36" t="s">
        <v>268</v>
      </c>
      <c r="B85" s="34"/>
      <c r="C85" s="35" t="s">
        <v>331</v>
      </c>
      <c r="D85" s="34" t="s">
        <v>310</v>
      </c>
      <c r="E85" s="37">
        <v>0.38</v>
      </c>
      <c r="F85" s="326"/>
      <c r="G85" s="38">
        <f t="shared" si="4"/>
        <v>0</v>
      </c>
      <c r="H85" s="323"/>
      <c r="I85" s="323"/>
    </row>
    <row r="86" spans="1:9" s="302" customFormat="1" ht="15">
      <c r="A86" s="36" t="s">
        <v>268</v>
      </c>
      <c r="B86" s="34"/>
      <c r="C86" s="35" t="s">
        <v>332</v>
      </c>
      <c r="D86" s="34" t="s">
        <v>310</v>
      </c>
      <c r="E86" s="37">
        <v>0.76</v>
      </c>
      <c r="F86" s="326"/>
      <c r="G86" s="38">
        <f t="shared" si="4"/>
        <v>0</v>
      </c>
      <c r="H86" s="321"/>
      <c r="I86" s="321"/>
    </row>
    <row r="87" spans="1:9" s="302" customFormat="1" ht="15.75" customHeight="1">
      <c r="A87" s="36" t="s">
        <v>268</v>
      </c>
      <c r="B87" s="34"/>
      <c r="C87" s="35" t="s">
        <v>333</v>
      </c>
      <c r="D87" s="34" t="s">
        <v>327</v>
      </c>
      <c r="E87" s="37">
        <v>0.31</v>
      </c>
      <c r="F87" s="326"/>
      <c r="G87" s="38">
        <f t="shared" si="4"/>
        <v>0</v>
      </c>
      <c r="H87" s="321"/>
      <c r="I87" s="321"/>
    </row>
    <row r="88" spans="1:9" s="302" customFormat="1" ht="15">
      <c r="A88" s="36" t="s">
        <v>268</v>
      </c>
      <c r="B88" s="34"/>
      <c r="C88" s="35" t="s">
        <v>334</v>
      </c>
      <c r="D88" s="34" t="s">
        <v>335</v>
      </c>
      <c r="E88" s="37">
        <v>0.017</v>
      </c>
      <c r="F88" s="326"/>
      <c r="G88" s="38">
        <f t="shared" si="3"/>
        <v>0</v>
      </c>
      <c r="H88" s="321"/>
      <c r="I88" s="321"/>
    </row>
    <row r="89" spans="1:9" s="302" customFormat="1" ht="15">
      <c r="A89" s="36" t="s">
        <v>268</v>
      </c>
      <c r="B89" s="34"/>
      <c r="C89" s="35" t="s">
        <v>336</v>
      </c>
      <c r="D89" s="34" t="s">
        <v>337</v>
      </c>
      <c r="E89" s="37">
        <v>0.009</v>
      </c>
      <c r="F89" s="326"/>
      <c r="G89" s="38">
        <f t="shared" si="3"/>
        <v>0</v>
      </c>
      <c r="H89" s="321"/>
      <c r="I89" s="321"/>
    </row>
    <row r="90" spans="1:9" s="302" customFormat="1" ht="15">
      <c r="A90" s="36" t="s">
        <v>268</v>
      </c>
      <c r="B90" s="34"/>
      <c r="C90" s="35" t="s">
        <v>338</v>
      </c>
      <c r="D90" s="34" t="s">
        <v>310</v>
      </c>
      <c r="E90" s="37">
        <v>0.324</v>
      </c>
      <c r="F90" s="326"/>
      <c r="G90" s="38">
        <f t="shared" si="3"/>
        <v>0</v>
      </c>
      <c r="H90" s="321"/>
      <c r="I90" s="321"/>
    </row>
    <row r="91" spans="1:9" s="302" customFormat="1" ht="15">
      <c r="A91" s="36" t="s">
        <v>268</v>
      </c>
      <c r="B91" s="34"/>
      <c r="C91" s="35" t="s">
        <v>339</v>
      </c>
      <c r="D91" s="34" t="s">
        <v>310</v>
      </c>
      <c r="E91" s="37">
        <v>0.0471</v>
      </c>
      <c r="F91" s="326"/>
      <c r="G91" s="38">
        <f>ROUND(E91*F91,2)</f>
        <v>0</v>
      </c>
      <c r="H91" s="321"/>
      <c r="I91" s="321"/>
    </row>
    <row r="92" spans="1:9" s="302" customFormat="1" ht="15">
      <c r="A92" s="36" t="s">
        <v>268</v>
      </c>
      <c r="B92" s="34"/>
      <c r="C92" s="35" t="s">
        <v>340</v>
      </c>
      <c r="D92" s="34" t="s">
        <v>310</v>
      </c>
      <c r="E92" s="37">
        <v>0.0317</v>
      </c>
      <c r="F92" s="326"/>
      <c r="G92" s="38">
        <f>ROUND(E92*F92,2)</f>
        <v>0</v>
      </c>
      <c r="H92" s="321"/>
      <c r="I92" s="321"/>
    </row>
    <row r="93" spans="1:9" s="302" customFormat="1" ht="15">
      <c r="A93" s="36" t="s">
        <v>268</v>
      </c>
      <c r="B93" s="34"/>
      <c r="C93" s="35" t="s">
        <v>341</v>
      </c>
      <c r="D93" s="34" t="s">
        <v>310</v>
      </c>
      <c r="E93" s="37">
        <v>0.432</v>
      </c>
      <c r="F93" s="326"/>
      <c r="G93" s="38">
        <f>ROUND(E93*F93,2)</f>
        <v>0</v>
      </c>
      <c r="H93" s="321"/>
      <c r="I93" s="321"/>
    </row>
    <row r="94" spans="1:9" s="302" customFormat="1" ht="15">
      <c r="A94" s="36" t="s">
        <v>268</v>
      </c>
      <c r="B94" s="34"/>
      <c r="C94" s="35" t="s">
        <v>342</v>
      </c>
      <c r="D94" s="34" t="s">
        <v>327</v>
      </c>
      <c r="E94" s="37">
        <v>0.1336</v>
      </c>
      <c r="F94" s="326"/>
      <c r="G94" s="38">
        <f t="shared" si="3"/>
        <v>0</v>
      </c>
      <c r="H94" s="323"/>
      <c r="I94" s="323"/>
    </row>
    <row r="95" spans="1:9" s="302" customFormat="1" ht="15">
      <c r="A95" s="36" t="s">
        <v>268</v>
      </c>
      <c r="B95" s="34"/>
      <c r="C95" s="35" t="s">
        <v>343</v>
      </c>
      <c r="D95" s="34" t="s">
        <v>335</v>
      </c>
      <c r="E95" s="37">
        <v>0.02</v>
      </c>
      <c r="F95" s="316"/>
      <c r="G95" s="38">
        <f t="shared" si="3"/>
        <v>0</v>
      </c>
      <c r="H95" s="321"/>
      <c r="I95" s="321"/>
    </row>
    <row r="96" spans="1:9" s="302" customFormat="1" ht="15">
      <c r="A96" s="36" t="s">
        <v>268</v>
      </c>
      <c r="B96" s="34"/>
      <c r="C96" s="35" t="s">
        <v>344</v>
      </c>
      <c r="D96" s="34" t="s">
        <v>330</v>
      </c>
      <c r="E96" s="37">
        <v>0.0124</v>
      </c>
      <c r="F96" s="316"/>
      <c r="G96" s="38">
        <f t="shared" si="3"/>
        <v>0</v>
      </c>
      <c r="H96" s="321"/>
      <c r="I96" s="321"/>
    </row>
    <row r="97" spans="1:9" s="302" customFormat="1" ht="15">
      <c r="A97" s="379"/>
      <c r="B97" s="380"/>
      <c r="C97" s="381"/>
      <c r="D97" s="381"/>
      <c r="E97" s="381"/>
      <c r="F97" s="381"/>
      <c r="G97" s="382"/>
      <c r="H97" s="324"/>
      <c r="I97" s="324"/>
    </row>
    <row r="98" spans="1:9" s="302" customFormat="1" ht="15">
      <c r="A98" s="383" t="s">
        <v>308</v>
      </c>
      <c r="B98" s="380"/>
      <c r="C98" s="82">
        <f>ROUND(SUM(G79:G80),2)</f>
        <v>0</v>
      </c>
      <c r="D98" s="372"/>
      <c r="E98" s="384"/>
      <c r="F98" s="385"/>
      <c r="G98" s="376"/>
      <c r="H98" s="324"/>
      <c r="I98" s="324"/>
    </row>
    <row r="99" spans="1:9" s="302" customFormat="1" ht="15">
      <c r="A99" s="386" t="s">
        <v>309</v>
      </c>
      <c r="B99" s="387"/>
      <c r="C99" s="86">
        <f>ROUND(SUM(G81:G96),2)</f>
        <v>0</v>
      </c>
      <c r="D99" s="87"/>
      <c r="E99" s="86"/>
      <c r="F99" s="388" t="s">
        <v>8</v>
      </c>
      <c r="G99" s="88">
        <f>C98+C99</f>
        <v>0</v>
      </c>
      <c r="H99" s="324"/>
      <c r="I99" s="324"/>
    </row>
    <row r="100" spans="1:9" s="302" customFormat="1" ht="12.75">
      <c r="A100" s="362"/>
      <c r="B100" s="362"/>
      <c r="C100" s="362"/>
      <c r="D100" s="389"/>
      <c r="E100" s="362"/>
      <c r="F100" s="362"/>
      <c r="G100" s="362"/>
      <c r="H100" s="325"/>
      <c r="I100" s="325"/>
    </row>
    <row r="101" spans="1:7" s="319" customFormat="1" ht="25.5">
      <c r="A101" s="90" t="s">
        <v>266</v>
      </c>
      <c r="B101" s="91"/>
      <c r="C101" s="378" t="s">
        <v>345</v>
      </c>
      <c r="D101" s="92" t="s">
        <v>142</v>
      </c>
      <c r="E101" s="93"/>
      <c r="F101" s="54"/>
      <c r="G101" s="55">
        <f>G105</f>
        <v>0</v>
      </c>
    </row>
    <row r="102" spans="1:7" ht="12.75">
      <c r="A102" s="94" t="s">
        <v>104</v>
      </c>
      <c r="B102" s="95"/>
      <c r="C102" s="95" t="s">
        <v>97</v>
      </c>
      <c r="D102" s="95" t="s">
        <v>105</v>
      </c>
      <c r="E102" s="95" t="s">
        <v>244</v>
      </c>
      <c r="F102" s="95" t="s">
        <v>106</v>
      </c>
      <c r="G102" s="96" t="s">
        <v>245</v>
      </c>
    </row>
    <row r="103" spans="1:9" s="302" customFormat="1" ht="25.5">
      <c r="A103" s="36" t="s">
        <v>268</v>
      </c>
      <c r="B103" s="34"/>
      <c r="C103" s="35" t="s">
        <v>346</v>
      </c>
      <c r="D103" s="34" t="s">
        <v>142</v>
      </c>
      <c r="E103" s="37">
        <v>1</v>
      </c>
      <c r="F103" s="316"/>
      <c r="G103" s="38">
        <f>ROUND(E103*F103,2)</f>
        <v>0</v>
      </c>
      <c r="H103" s="321"/>
      <c r="I103" s="321"/>
    </row>
    <row r="104" spans="1:9" s="302" customFormat="1" ht="15">
      <c r="A104" s="383"/>
      <c r="B104" s="380"/>
      <c r="C104" s="82"/>
      <c r="D104" s="372"/>
      <c r="E104" s="384"/>
      <c r="F104" s="385"/>
      <c r="G104" s="376"/>
      <c r="H104" s="324"/>
      <c r="I104" s="324"/>
    </row>
    <row r="105" spans="1:9" s="302" customFormat="1" ht="15">
      <c r="A105" s="386"/>
      <c r="B105" s="387"/>
      <c r="C105" s="86"/>
      <c r="D105" s="87"/>
      <c r="E105" s="86"/>
      <c r="F105" s="388" t="s">
        <v>8</v>
      </c>
      <c r="G105" s="88">
        <f>G103</f>
        <v>0</v>
      </c>
      <c r="H105" s="324"/>
      <c r="I105" s="324"/>
    </row>
    <row r="106" spans="8:9" s="302" customFormat="1" ht="12.75">
      <c r="H106" s="325"/>
      <c r="I106" s="325"/>
    </row>
    <row r="107" spans="1:8" ht="15.75">
      <c r="A107" s="111"/>
      <c r="B107" s="111"/>
      <c r="C107" s="327"/>
      <c r="D107" s="327"/>
      <c r="E107" s="327"/>
      <c r="F107" s="493"/>
      <c r="G107" s="493"/>
      <c r="H107" s="313"/>
    </row>
    <row r="108" spans="1:6" ht="12.75">
      <c r="A108" s="328"/>
      <c r="B108" s="329"/>
      <c r="C108" s="330"/>
      <c r="D108" s="330"/>
      <c r="E108" s="329"/>
      <c r="F108" s="328"/>
    </row>
    <row r="113" spans="3:6" ht="12.75">
      <c r="C113" s="331"/>
      <c r="D113" s="332"/>
      <c r="E113" s="299"/>
      <c r="F113" s="299"/>
    </row>
    <row r="114" spans="3:6" ht="15.75">
      <c r="C114" s="137"/>
      <c r="D114" s="333"/>
      <c r="E114" s="334"/>
      <c r="F114" s="138"/>
    </row>
    <row r="115" spans="3:6" ht="12.75">
      <c r="C115" s="140"/>
      <c r="D115" s="335"/>
      <c r="E115" s="336"/>
      <c r="F115" s="141"/>
    </row>
    <row r="116" spans="3:6" ht="12.75">
      <c r="C116" s="128"/>
      <c r="D116" s="128"/>
      <c r="E116" s="337"/>
      <c r="F116" s="141"/>
    </row>
    <row r="117" spans="3:6" ht="12.75">
      <c r="C117" s="338"/>
      <c r="D117" s="338"/>
      <c r="E117" s="337"/>
      <c r="F117" s="339"/>
    </row>
  </sheetData>
  <sheetProtection password="CC53" sheet="1" formatCells="0" formatColumns="0" formatRows="0" selectLockedCells="1"/>
  <mergeCells count="8">
    <mergeCell ref="C10:D10"/>
    <mergeCell ref="E10:F10"/>
    <mergeCell ref="A14:G14"/>
    <mergeCell ref="F107:G107"/>
    <mergeCell ref="C6:E6"/>
    <mergeCell ref="A8:B8"/>
    <mergeCell ref="C8:D8"/>
    <mergeCell ref="A10:B10"/>
  </mergeCells>
  <printOptions horizontalCentered="1"/>
  <pageMargins left="0.5118110236220472" right="0.5118110236220472" top="0.5905511811023623" bottom="0.5905511811023623" header="0.5118110236220472" footer="0.5118110236220472"/>
  <pageSetup fitToHeight="2" fitToWidth="1" horizontalDpi="600" verticalDpi="600" orientation="portrait" paperSize="9" scale="57" r:id="rId1"/>
  <colBreaks count="1" manualBreakCount="1">
    <brk id="1" max="11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zoomScale="70" zoomScaleNormal="70" zoomScaleSheetLayoutView="90" zoomScalePageLayoutView="0" workbookViewId="0" topLeftCell="A1">
      <selection activeCell="G15" sqref="G15"/>
    </sheetView>
  </sheetViews>
  <sheetFormatPr defaultColWidth="9.140625" defaultRowHeight="12.75"/>
  <cols>
    <col min="1" max="1" width="14.00390625" style="142" customWidth="1"/>
    <col min="2" max="2" width="79.28125" style="402" customWidth="1"/>
    <col min="3" max="4" width="25.8515625" style="398" customWidth="1"/>
    <col min="5" max="5" width="21.7109375" style="403" customWidth="1"/>
    <col min="6" max="16384" width="9.140625" style="390" customWidth="1"/>
  </cols>
  <sheetData>
    <row r="1" spans="1:5" ht="30.75" customHeight="1">
      <c r="A1" s="99"/>
      <c r="B1" s="101"/>
      <c r="C1" s="101"/>
      <c r="D1" s="101"/>
      <c r="E1" s="101"/>
    </row>
    <row r="2" spans="1:5" ht="12.75">
      <c r="A2" s="99"/>
      <c r="B2" s="102"/>
      <c r="C2" s="102"/>
      <c r="D2" s="102"/>
      <c r="E2" s="102"/>
    </row>
    <row r="3" spans="1:5" ht="9.75" customHeight="1">
      <c r="A3" s="99"/>
      <c r="B3" s="102"/>
      <c r="C3" s="102"/>
      <c r="D3" s="102"/>
      <c r="E3" s="102"/>
    </row>
    <row r="4" spans="1:5" ht="18">
      <c r="A4" s="99"/>
      <c r="B4" s="103"/>
      <c r="C4" s="103"/>
      <c r="D4" s="103"/>
      <c r="E4" s="103"/>
    </row>
    <row r="5" spans="1:5" ht="25.5" customHeight="1" thickBot="1">
      <c r="A5" s="99"/>
      <c r="B5" s="391"/>
      <c r="C5" s="392"/>
      <c r="D5" s="392"/>
      <c r="E5" s="392"/>
    </row>
    <row r="6" spans="1:5" s="393" customFormat="1" ht="16.5" customHeight="1">
      <c r="A6" s="340" t="s">
        <v>0</v>
      </c>
      <c r="B6" s="494" t="s">
        <v>382</v>
      </c>
      <c r="C6" s="494"/>
      <c r="D6" s="494"/>
      <c r="E6" s="498"/>
    </row>
    <row r="7" spans="1:5" s="393" customFormat="1" ht="7.5" customHeight="1">
      <c r="A7" s="404"/>
      <c r="B7" s="163"/>
      <c r="C7" s="405"/>
      <c r="D7" s="405"/>
      <c r="E7" s="406"/>
    </row>
    <row r="8" spans="1:5" s="393" customFormat="1" ht="18" customHeight="1">
      <c r="A8" s="495" t="s">
        <v>452</v>
      </c>
      <c r="B8" s="488"/>
      <c r="C8" s="407"/>
      <c r="D8" s="408" t="s">
        <v>2</v>
      </c>
      <c r="E8" s="409">
        <f>Orçamento!H8</f>
        <v>462.85</v>
      </c>
    </row>
    <row r="9" spans="1:5" s="393" customFormat="1" ht="7.5" customHeight="1">
      <c r="A9" s="404"/>
      <c r="B9" s="163"/>
      <c r="C9" s="407"/>
      <c r="D9" s="410"/>
      <c r="E9" s="411"/>
    </row>
    <row r="10" spans="1:5" s="393" customFormat="1" ht="18" customHeight="1">
      <c r="A10" s="404" t="s">
        <v>4</v>
      </c>
      <c r="B10" s="412" t="s">
        <v>355</v>
      </c>
      <c r="C10" s="407"/>
      <c r="D10" s="408" t="s">
        <v>5</v>
      </c>
      <c r="E10" s="413">
        <f>Orçamento!H10</f>
        <v>0</v>
      </c>
    </row>
    <row r="11" spans="1:5" s="393" customFormat="1" ht="7.5" customHeight="1">
      <c r="A11" s="404"/>
      <c r="B11" s="163"/>
      <c r="C11" s="407"/>
      <c r="D11" s="410"/>
      <c r="E11" s="411"/>
    </row>
    <row r="12" spans="1:5" s="393" customFormat="1" ht="18" customHeight="1">
      <c r="A12" s="404" t="s">
        <v>6</v>
      </c>
      <c r="B12" s="157" t="s">
        <v>206</v>
      </c>
      <c r="C12" s="407"/>
      <c r="D12" s="408" t="s">
        <v>205</v>
      </c>
      <c r="E12" s="31">
        <f>Orçamento!H12</f>
        <v>0</v>
      </c>
    </row>
    <row r="13" spans="1:5" ht="7.5" customHeight="1" thickBot="1">
      <c r="A13" s="414"/>
      <c r="B13" s="415"/>
      <c r="C13" s="415"/>
      <c r="D13" s="415"/>
      <c r="E13" s="416"/>
    </row>
    <row r="14" spans="1:5" ht="18" customHeight="1" thickBot="1">
      <c r="A14" s="496"/>
      <c r="B14" s="496"/>
      <c r="C14" s="496"/>
      <c r="D14" s="496"/>
      <c r="E14" s="496"/>
    </row>
    <row r="15" spans="1:5" s="394" customFormat="1" ht="39.75" customHeight="1">
      <c r="A15" s="417" t="s">
        <v>9</v>
      </c>
      <c r="B15" s="181" t="s">
        <v>11</v>
      </c>
      <c r="C15" s="7" t="s">
        <v>357</v>
      </c>
      <c r="D15" s="7" t="s">
        <v>356</v>
      </c>
      <c r="E15" s="418" t="s">
        <v>14</v>
      </c>
    </row>
    <row r="16" spans="1:5" s="395" customFormat="1" ht="19.5" customHeight="1">
      <c r="A16" s="419">
        <f>Orçamento!A15</f>
        <v>1</v>
      </c>
      <c r="B16" s="420" t="str">
        <f>VLOOKUP(A16,Orçamento!$A$15:$I$135,4,FALSE)</f>
        <v>ADMINISTRAÇÃO LOCAL E INSTALAÇÕES DE CANTEIRO</v>
      </c>
      <c r="C16" s="3">
        <f>VLOOKUP(B16,Orçamento!$D$15:$I$135,2,FALSE)</f>
        <v>0</v>
      </c>
      <c r="D16" s="97">
        <f>C16*(1+Orçamento!$F$137)</f>
        <v>0</v>
      </c>
      <c r="E16" s="4" t="e">
        <f>VLOOKUP(B16,Orçamento!$D$15:$I145,6,FALSE)</f>
        <v>#DIV/0!</v>
      </c>
    </row>
    <row r="17" spans="1:5" s="395" customFormat="1" ht="19.5" customHeight="1">
      <c r="A17" s="419">
        <f>Orçamento!A34</f>
        <v>2</v>
      </c>
      <c r="B17" s="420" t="str">
        <f>VLOOKUP(A17,Orçamento!$A$15:$I$135,4,FALSE)</f>
        <v>MOVIMENTAÇÃO DE TERRA</v>
      </c>
      <c r="C17" s="3">
        <f>VLOOKUP(B17,Orçamento!$D$15:$I$135,2,FALSE)</f>
        <v>0</v>
      </c>
      <c r="D17" s="97">
        <f>C17*(1+Orçamento!$F$137)</f>
        <v>0</v>
      </c>
      <c r="E17" s="4" t="e">
        <f>VLOOKUP(B17,Orçamento!$D$15:$I145,6,FALSE)</f>
        <v>#DIV/0!</v>
      </c>
    </row>
    <row r="18" spans="1:5" s="395" customFormat="1" ht="19.5" customHeight="1">
      <c r="A18" s="419">
        <f>Orçamento!A43</f>
        <v>3</v>
      </c>
      <c r="B18" s="420" t="str">
        <f>VLOOKUP(A18,Orçamento!$A$15:$I$135,4,FALSE)</f>
        <v>FUNDAÇÃO E ESTRUTURA</v>
      </c>
      <c r="C18" s="3">
        <f>VLOOKUP(B18,Orçamento!$D$15:$I$135,2,FALSE)</f>
        <v>0</v>
      </c>
      <c r="D18" s="97">
        <f>C18*(1+Orçamento!$F$137)</f>
        <v>0</v>
      </c>
      <c r="E18" s="4" t="e">
        <f>VLOOKUP(B18,Orçamento!$D$15:$I145,6,FALSE)</f>
        <v>#DIV/0!</v>
      </c>
    </row>
    <row r="19" spans="1:5" s="395" customFormat="1" ht="19.5" customHeight="1">
      <c r="A19" s="419">
        <f>Orçamento!A67</f>
        <v>4</v>
      </c>
      <c r="B19" s="420" t="str">
        <f>VLOOKUP(A19,Orçamento!$A$15:$I$135,4,FALSE)</f>
        <v>ALVENARIA E OUTROS ELEMENTOS DIVISÓRIOS</v>
      </c>
      <c r="C19" s="3">
        <f>VLOOKUP(B19,Orçamento!$D$15:$I$135,2,FALSE)</f>
        <v>0</v>
      </c>
      <c r="D19" s="97">
        <f>C19*(1+Orçamento!$F$137)</f>
        <v>0</v>
      </c>
      <c r="E19" s="4" t="e">
        <f>VLOOKUP(B19,Orçamento!$D$15:$I145,6,FALSE)</f>
        <v>#DIV/0!</v>
      </c>
    </row>
    <row r="20" spans="1:5" s="395" customFormat="1" ht="19.5" customHeight="1">
      <c r="A20" s="419">
        <f>Orçamento!A70</f>
        <v>5</v>
      </c>
      <c r="B20" s="420" t="str">
        <f>VLOOKUP(A20,Orçamento!$A$15:$I$135,4,FALSE)</f>
        <v>ELEMENTOS METÁLICOS / COMPONENTES ESPECIAIS</v>
      </c>
      <c r="C20" s="3">
        <f>VLOOKUP(B20,Orçamento!$D$15:$I$135,2,FALSE)</f>
        <v>0</v>
      </c>
      <c r="D20" s="97">
        <f>C20*(1+Orçamento!$F$137)</f>
        <v>0</v>
      </c>
      <c r="E20" s="4" t="e">
        <f>VLOOKUP(B20,Orçamento!$D$15:$I145,6,FALSE)</f>
        <v>#DIV/0!</v>
      </c>
    </row>
    <row r="21" spans="1:5" s="395" customFormat="1" ht="19.5" customHeight="1">
      <c r="A21" s="419">
        <f>Orçamento!A78</f>
        <v>6</v>
      </c>
      <c r="B21" s="420" t="str">
        <f>VLOOKUP(A21,Orçamento!$A$15:$I$135,4,FALSE)</f>
        <v>COBERTURA E IMPERMEABILIZAÇÃO</v>
      </c>
      <c r="C21" s="3">
        <f>VLOOKUP(B21,Orçamento!$D$15:$I$135,2,FALSE)</f>
        <v>0</v>
      </c>
      <c r="D21" s="97">
        <f>C21*(1+Orçamento!$F$137)</f>
        <v>0</v>
      </c>
      <c r="E21" s="4" t="e">
        <f>VLOOKUP(B21,Orçamento!$D$15:$I145,6,FALSE)</f>
        <v>#DIV/0!</v>
      </c>
    </row>
    <row r="22" spans="1:5" s="395" customFormat="1" ht="19.5" customHeight="1">
      <c r="A22" s="419">
        <f>Orçamento!A84</f>
        <v>7</v>
      </c>
      <c r="B22" s="420" t="str">
        <f>VLOOKUP(A22,Orçamento!$A$15:$I$135,4,FALSE)</f>
        <v>INSTALAÇÃO HIDRÁULICA</v>
      </c>
      <c r="C22" s="3">
        <f>VLOOKUP(B22,Orçamento!$D$15:$I$135,2,FALSE)</f>
        <v>0</v>
      </c>
      <c r="D22" s="97">
        <f>C22*(1+Orçamento!$F$137)</f>
        <v>0</v>
      </c>
      <c r="E22" s="4" t="e">
        <f>VLOOKUP(B22,Orçamento!$D$15:$I145,6,FALSE)</f>
        <v>#DIV/0!</v>
      </c>
    </row>
    <row r="23" spans="1:5" s="395" customFormat="1" ht="19.5" customHeight="1">
      <c r="A23" s="419">
        <f>Orçamento!A89</f>
        <v>8</v>
      </c>
      <c r="B23" s="420" t="str">
        <f>VLOOKUP(A23,Orçamento!$A$15:$I$135,4,FALSE)</f>
        <v>INSTALAÇÃO ELÉTRICA</v>
      </c>
      <c r="C23" s="3">
        <f>VLOOKUP(B23,Orçamento!$D$15:$I$135,2,FALSE)</f>
        <v>0</v>
      </c>
      <c r="D23" s="97">
        <f>C23*(1+Orçamento!$F$137)</f>
        <v>0</v>
      </c>
      <c r="E23" s="4" t="e">
        <f>VLOOKUP(B23,Orçamento!$D$15:$I145,6,FALSE)</f>
        <v>#DIV/0!</v>
      </c>
    </row>
    <row r="24" spans="1:5" s="395" customFormat="1" ht="19.5" customHeight="1">
      <c r="A24" s="419">
        <f>Orçamento!A112</f>
        <v>9</v>
      </c>
      <c r="B24" s="420" t="str">
        <f>VLOOKUP(A24,Orçamento!$A$15:$I$135,4,FALSE)</f>
        <v>REVESTIMENTO </v>
      </c>
      <c r="C24" s="3">
        <f>VLOOKUP(B24,Orçamento!$D$15:$I$135,2,FALSE)</f>
        <v>0</v>
      </c>
      <c r="D24" s="97">
        <f>C24*(1+Orçamento!$F$137)</f>
        <v>0</v>
      </c>
      <c r="E24" s="4" t="e">
        <f>VLOOKUP(B24,Orçamento!$D$15:$I145,6,FALSE)</f>
        <v>#DIV/0!</v>
      </c>
    </row>
    <row r="25" spans="1:5" s="395" customFormat="1" ht="19.5" customHeight="1">
      <c r="A25" s="419">
        <f>Orçamento!A116</f>
        <v>10</v>
      </c>
      <c r="B25" s="420" t="str">
        <f>VLOOKUP(A25,Orçamento!$A$15:$I$135,4,FALSE)</f>
        <v>PISOS / SOLEIRAS / RODAPÉS / PEITORIS / ESCADAS</v>
      </c>
      <c r="C25" s="3">
        <f>VLOOKUP(B25,Orçamento!$D$15:$I$135,2,FALSE)</f>
        <v>0</v>
      </c>
      <c r="D25" s="97">
        <f>C25*(1+Orçamento!$F$137)</f>
        <v>0</v>
      </c>
      <c r="E25" s="4" t="e">
        <f>VLOOKUP(B25,Orçamento!$D$15:$I145,6,FALSE)</f>
        <v>#DIV/0!</v>
      </c>
    </row>
    <row r="26" spans="1:5" s="395" customFormat="1" ht="19.5" customHeight="1">
      <c r="A26" s="419">
        <f>Orçamento!A124</f>
        <v>11</v>
      </c>
      <c r="B26" s="420" t="str">
        <f>VLOOKUP(A26,Orçamento!$A$15:$I$135,4,FALSE)</f>
        <v>PINTURAS</v>
      </c>
      <c r="C26" s="3">
        <f>VLOOKUP(B26,Orçamento!$D$15:$I$135,2,FALSE)</f>
        <v>0</v>
      </c>
      <c r="D26" s="97">
        <f>C26*(1+Orçamento!$F$137)</f>
        <v>0</v>
      </c>
      <c r="E26" s="4" t="e">
        <f>VLOOKUP(B26,Orçamento!$D$15:$I145,6,FALSE)</f>
        <v>#DIV/0!</v>
      </c>
    </row>
    <row r="27" spans="1:5" s="395" customFormat="1" ht="19.5" customHeight="1">
      <c r="A27" s="419">
        <v>12</v>
      </c>
      <c r="B27" s="420" t="str">
        <f>VLOOKUP(A27,Orçamento!$A$15:$I$135,4,FALSE)</f>
        <v>SERVIÇOS COMPLEMENTARES</v>
      </c>
      <c r="C27" s="3">
        <f>Orçamento!E127</f>
        <v>0</v>
      </c>
      <c r="D27" s="97">
        <f>C27*(1+Orçamento!$F$137)</f>
        <v>0</v>
      </c>
      <c r="E27" s="4" t="e">
        <f>VLOOKUP(B27,Orçamento!$D$15:$I146,6,FALSE)</f>
        <v>#DIV/0!</v>
      </c>
    </row>
    <row r="28" spans="1:5" ht="27" customHeight="1" thickBot="1">
      <c r="A28" s="497" t="s">
        <v>222</v>
      </c>
      <c r="B28" s="497"/>
      <c r="C28" s="5">
        <f>SUM(C16:C27)</f>
        <v>0</v>
      </c>
      <c r="D28" s="5">
        <f>SUM(D16:D27)</f>
        <v>0</v>
      </c>
      <c r="E28" s="6" t="e">
        <f>SUM(E16:E27)</f>
        <v>#DIV/0!</v>
      </c>
    </row>
    <row r="29" spans="1:5" ht="12.75" customHeight="1">
      <c r="A29" s="113"/>
      <c r="B29" s="113"/>
      <c r="C29" s="396"/>
      <c r="D29" s="396"/>
      <c r="E29" s="397"/>
    </row>
    <row r="30" spans="1:5" ht="12.75" customHeight="1">
      <c r="A30" s="113"/>
      <c r="B30" s="113"/>
      <c r="C30" s="98"/>
      <c r="D30" s="98"/>
      <c r="E30" s="397"/>
    </row>
    <row r="31" spans="1:5" ht="12.75" customHeight="1">
      <c r="A31" s="113"/>
      <c r="B31" s="113"/>
      <c r="E31" s="397"/>
    </row>
    <row r="32" spans="1:5" ht="15" customHeight="1">
      <c r="A32" s="99"/>
      <c r="B32" s="99"/>
      <c r="E32" s="98"/>
    </row>
    <row r="33" spans="1:5" ht="12.75" customHeight="1">
      <c r="A33" s="113"/>
      <c r="B33" s="399"/>
      <c r="C33" s="396"/>
      <c r="D33" s="396"/>
      <c r="E33" s="397"/>
    </row>
    <row r="34" spans="1:5" ht="12.75" customHeight="1">
      <c r="A34" s="113"/>
      <c r="B34" s="113"/>
      <c r="C34" s="396"/>
      <c r="D34" s="396"/>
      <c r="E34" s="397"/>
    </row>
    <row r="35" spans="1:5" ht="12.75" customHeight="1">
      <c r="A35" s="113"/>
      <c r="B35" s="399"/>
      <c r="C35" s="396"/>
      <c r="D35" s="396"/>
      <c r="E35" s="397"/>
    </row>
    <row r="36" spans="1:5" ht="12.75" customHeight="1">
      <c r="A36" s="113"/>
      <c r="B36" s="113"/>
      <c r="C36" s="112"/>
      <c r="D36" s="112"/>
      <c r="E36" s="112"/>
    </row>
    <row r="37" spans="2:5" ht="15" customHeight="1">
      <c r="B37" s="400"/>
      <c r="C37" s="110"/>
      <c r="D37" s="110"/>
      <c r="E37" s="110"/>
    </row>
    <row r="38" spans="2:5" ht="12.75" customHeight="1">
      <c r="B38" s="128"/>
      <c r="C38" s="401"/>
      <c r="D38" s="401"/>
      <c r="E38" s="401"/>
    </row>
    <row r="39" spans="2:5" ht="12.75" customHeight="1">
      <c r="B39" s="128"/>
      <c r="C39" s="401"/>
      <c r="D39" s="401"/>
      <c r="E39" s="401"/>
    </row>
    <row r="40" spans="2:5" ht="12.75" customHeight="1">
      <c r="B40" s="142"/>
      <c r="C40" s="401"/>
      <c r="D40" s="401"/>
      <c r="E40" s="401"/>
    </row>
  </sheetData>
  <sheetProtection password="CC53" sheet="1" formatCells="0" formatColumns="0" formatRows="0" selectLockedCells="1"/>
  <autoFilter ref="A15:E28"/>
  <mergeCells count="4">
    <mergeCell ref="A14:E14"/>
    <mergeCell ref="A28:B28"/>
    <mergeCell ref="A8:B8"/>
    <mergeCell ref="B6:E6"/>
  </mergeCells>
  <printOptions horizontalCentered="1"/>
  <pageMargins left="0.7874015748031497" right="0.3937007874015748" top="0.7874015748031497" bottom="0.3937007874015748" header="0.5118110236220472" footer="0"/>
  <pageSetup fitToHeight="0" fitToWidth="1" horizontalDpi="300" verticalDpi="300" orientation="portrait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7"/>
  <sheetViews>
    <sheetView view="pageBreakPreview" zoomScale="55" zoomScaleNormal="40" zoomScaleSheetLayoutView="55" workbookViewId="0" topLeftCell="A4">
      <selection activeCell="K18" sqref="K18"/>
    </sheetView>
  </sheetViews>
  <sheetFormatPr defaultColWidth="9.140625" defaultRowHeight="12.75"/>
  <cols>
    <col min="1" max="1" width="16.7109375" style="425" customWidth="1"/>
    <col min="2" max="2" width="55.57421875" style="425" customWidth="1"/>
    <col min="3" max="3" width="12.140625" style="437" customWidth="1"/>
    <col min="4" max="4" width="24.140625" style="439" customWidth="1"/>
    <col min="5" max="5" width="26.57421875" style="425" bestFit="1" customWidth="1"/>
    <col min="6" max="10" width="25.7109375" style="425" bestFit="1" customWidth="1"/>
    <col min="11" max="11" width="17.421875" style="425" customWidth="1"/>
    <col min="12" max="12" width="13.00390625" style="425" customWidth="1"/>
    <col min="13" max="13" width="9.140625" style="425" customWidth="1"/>
    <col min="14" max="14" width="11.28125" style="425" bestFit="1" customWidth="1"/>
    <col min="15" max="16384" width="9.140625" style="425" customWidth="1"/>
  </cols>
  <sheetData>
    <row r="1" spans="1:10" s="402" customFormat="1" ht="30.75" customHeight="1">
      <c r="A1" s="101"/>
      <c r="B1" s="101"/>
      <c r="C1" s="101"/>
      <c r="D1" s="101"/>
      <c r="G1" s="101"/>
      <c r="H1" s="101"/>
      <c r="I1" s="101"/>
      <c r="J1" s="101"/>
    </row>
    <row r="2" spans="1:10" s="402" customFormat="1" ht="22.5" customHeight="1">
      <c r="A2" s="102"/>
      <c r="B2" s="102"/>
      <c r="C2" s="102"/>
      <c r="D2" s="102"/>
      <c r="G2" s="102"/>
      <c r="H2" s="102"/>
      <c r="I2" s="102"/>
      <c r="J2" s="102"/>
    </row>
    <row r="3" spans="3:7" s="402" customFormat="1" ht="9.75" customHeight="1">
      <c r="C3" s="102"/>
      <c r="D3" s="102"/>
      <c r="G3" s="99"/>
    </row>
    <row r="4" spans="1:10" s="402" customFormat="1" ht="18">
      <c r="A4" s="103"/>
      <c r="B4" s="103"/>
      <c r="C4" s="103"/>
      <c r="D4" s="103"/>
      <c r="G4" s="103"/>
      <c r="H4" s="103"/>
      <c r="I4" s="103"/>
      <c r="J4" s="103"/>
    </row>
    <row r="5" spans="1:8" s="402" customFormat="1" ht="25.5" customHeight="1" thickBot="1">
      <c r="A5" s="99"/>
      <c r="B5" s="99"/>
      <c r="C5" s="391"/>
      <c r="D5" s="421"/>
      <c r="G5" s="99"/>
      <c r="H5" s="99"/>
    </row>
    <row r="6" spans="1:10" s="99" customFormat="1" ht="7.5" customHeight="1">
      <c r="A6" s="444"/>
      <c r="B6" s="445"/>
      <c r="C6" s="445"/>
      <c r="D6" s="445"/>
      <c r="E6" s="445"/>
      <c r="F6" s="445"/>
      <c r="G6" s="446"/>
      <c r="H6" s="446"/>
      <c r="I6" s="446"/>
      <c r="J6" s="446"/>
    </row>
    <row r="7" spans="1:10" s="422" customFormat="1" ht="15.75" customHeight="1">
      <c r="A7" s="150" t="s">
        <v>0</v>
      </c>
      <c r="B7" s="488" t="s">
        <v>382</v>
      </c>
      <c r="C7" s="488"/>
      <c r="D7" s="488"/>
      <c r="E7" s="531" t="str">
        <f>Orçamento!$F$8</f>
        <v>Área de intervenção:</v>
      </c>
      <c r="F7" s="531"/>
      <c r="G7" s="531"/>
      <c r="H7" s="448">
        <f>Orçamento!$H$8</f>
        <v>462.85</v>
      </c>
      <c r="I7" s="448"/>
      <c r="J7" s="448"/>
    </row>
    <row r="8" spans="1:10" s="422" customFormat="1" ht="6" customHeight="1">
      <c r="A8" s="449"/>
      <c r="B8" s="450"/>
      <c r="C8" s="163"/>
      <c r="D8" s="163"/>
      <c r="E8" s="451"/>
      <c r="F8" s="447"/>
      <c r="G8" s="447"/>
      <c r="H8" s="151"/>
      <c r="I8" s="151"/>
      <c r="J8" s="151"/>
    </row>
    <row r="9" spans="1:10" s="422" customFormat="1" ht="15.75" customHeight="1">
      <c r="A9" s="160" t="s">
        <v>452</v>
      </c>
      <c r="B9" s="163"/>
      <c r="C9" s="153"/>
      <c r="D9" s="153"/>
      <c r="E9" s="530" t="str">
        <f>Orçamento!$F$10</f>
        <v>Investimento:</v>
      </c>
      <c r="F9" s="530"/>
      <c r="G9" s="530"/>
      <c r="H9" s="452">
        <f>Orçamento!$H$10</f>
        <v>0</v>
      </c>
      <c r="I9" s="452"/>
      <c r="J9" s="452"/>
    </row>
    <row r="10" spans="1:10" s="422" customFormat="1" ht="6" customHeight="1">
      <c r="A10" s="150"/>
      <c r="B10" s="163"/>
      <c r="C10" s="163"/>
      <c r="D10" s="163"/>
      <c r="E10" s="451"/>
      <c r="F10" s="447"/>
      <c r="G10" s="447"/>
      <c r="H10" s="151"/>
      <c r="I10" s="151"/>
      <c r="J10" s="151"/>
    </row>
    <row r="11" spans="1:10" s="422" customFormat="1" ht="15.75" customHeight="1">
      <c r="A11" s="160" t="s">
        <v>4</v>
      </c>
      <c r="B11" s="153" t="s">
        <v>355</v>
      </c>
      <c r="C11" s="158"/>
      <c r="D11" s="158"/>
      <c r="E11" s="450"/>
      <c r="F11" s="163"/>
      <c r="G11" s="447" t="str">
        <f>Orçamento!$F$12</f>
        <v>Invest./Área:</v>
      </c>
      <c r="H11" s="453">
        <f>Orçamento!$H$12</f>
        <v>0</v>
      </c>
      <c r="I11" s="453"/>
      <c r="J11" s="453"/>
    </row>
    <row r="12" spans="1:10" s="99" customFormat="1" ht="6" customHeight="1" thickBot="1">
      <c r="A12" s="454"/>
      <c r="B12" s="455"/>
      <c r="C12" s="455"/>
      <c r="D12" s="455"/>
      <c r="E12" s="456"/>
      <c r="F12" s="456"/>
      <c r="G12" s="457"/>
      <c r="H12" s="457"/>
      <c r="I12" s="457"/>
      <c r="J12" s="457"/>
    </row>
    <row r="13" spans="1:10" s="423" customFormat="1" ht="12" customHeight="1" thickBot="1">
      <c r="A13" s="458"/>
      <c r="B13" s="445"/>
      <c r="C13" s="445"/>
      <c r="D13" s="445"/>
      <c r="E13" s="445"/>
      <c r="F13" s="445"/>
      <c r="G13" s="445"/>
      <c r="H13" s="445"/>
      <c r="I13" s="445"/>
      <c r="J13" s="445"/>
    </row>
    <row r="14" spans="1:10" s="424" customFormat="1" ht="18.75" thickBot="1">
      <c r="A14" s="528" t="s">
        <v>96</v>
      </c>
      <c r="B14" s="529" t="s">
        <v>97</v>
      </c>
      <c r="C14" s="459" t="s">
        <v>98</v>
      </c>
      <c r="D14" s="459" t="s">
        <v>99</v>
      </c>
      <c r="E14" s="532">
        <v>1</v>
      </c>
      <c r="F14" s="532">
        <f>E14+1</f>
        <v>2</v>
      </c>
      <c r="G14" s="532">
        <f>F14+1</f>
        <v>3</v>
      </c>
      <c r="H14" s="532">
        <f>G14+1</f>
        <v>4</v>
      </c>
      <c r="I14" s="532">
        <f>H14+1</f>
        <v>5</v>
      </c>
      <c r="J14" s="532">
        <f>I14+1</f>
        <v>6</v>
      </c>
    </row>
    <row r="15" spans="1:12" s="424" customFormat="1" ht="18.75" thickBot="1">
      <c r="A15" s="528"/>
      <c r="B15" s="529"/>
      <c r="C15" s="460" t="s">
        <v>15</v>
      </c>
      <c r="D15" s="460" t="s">
        <v>16</v>
      </c>
      <c r="E15" s="533"/>
      <c r="F15" s="533"/>
      <c r="G15" s="533"/>
      <c r="H15" s="533"/>
      <c r="I15" s="533"/>
      <c r="J15" s="533"/>
      <c r="K15" s="424" t="s">
        <v>292</v>
      </c>
      <c r="L15" s="424" t="s">
        <v>7</v>
      </c>
    </row>
    <row r="16" spans="1:10" ht="12" customHeight="1" thickBot="1">
      <c r="A16" s="461"/>
      <c r="B16" s="461"/>
      <c r="C16" s="461"/>
      <c r="D16" s="461"/>
      <c r="E16" s="461"/>
      <c r="F16" s="461"/>
      <c r="G16" s="462"/>
      <c r="H16" s="462"/>
      <c r="I16" s="462"/>
      <c r="J16" s="462"/>
    </row>
    <row r="17" spans="1:12" ht="23.25" customHeight="1">
      <c r="A17" s="524">
        <v>1</v>
      </c>
      <c r="B17" s="525" t="str">
        <f>VLOOKUP(A17,Orçamento!$A$15:$I$135,4,FALSE)</f>
        <v>ADMINISTRAÇÃO LOCAL E INSTALAÇÕES DE CANTEIRO</v>
      </c>
      <c r="C17" s="516" t="e">
        <f>VLOOKUP(B17,Orçamento!$D$15:$I$135,6,FALSE)</f>
        <v>#DIV/0!</v>
      </c>
      <c r="D17" s="527">
        <f>VLOOKUP(A17,Resumo!$A$16:$E$27,4,0)</f>
        <v>0</v>
      </c>
      <c r="E17" s="426"/>
      <c r="F17" s="427"/>
      <c r="G17" s="427"/>
      <c r="H17" s="428"/>
      <c r="I17" s="428"/>
      <c r="J17" s="428"/>
      <c r="K17" s="429">
        <f aca="true" t="shared" si="0" ref="K17:K40">SUM(E17:J17)</f>
        <v>0</v>
      </c>
      <c r="L17" s="429">
        <f>1-K17</f>
        <v>1</v>
      </c>
    </row>
    <row r="18" spans="1:14" ht="14.25" customHeight="1">
      <c r="A18" s="513"/>
      <c r="B18" s="526"/>
      <c r="C18" s="517"/>
      <c r="D18" s="518"/>
      <c r="E18" s="463">
        <f aca="true" t="shared" si="1" ref="E18:J18">E17*$D17</f>
        <v>0</v>
      </c>
      <c r="F18" s="464">
        <f t="shared" si="1"/>
        <v>0</v>
      </c>
      <c r="G18" s="464">
        <f t="shared" si="1"/>
        <v>0</v>
      </c>
      <c r="H18" s="464">
        <f t="shared" si="1"/>
        <v>0</v>
      </c>
      <c r="I18" s="464">
        <f t="shared" si="1"/>
        <v>0</v>
      </c>
      <c r="J18" s="464">
        <f t="shared" si="1"/>
        <v>0</v>
      </c>
      <c r="K18" s="430">
        <f t="shared" si="0"/>
        <v>0</v>
      </c>
      <c r="L18" s="431">
        <f>D17-K18</f>
        <v>0</v>
      </c>
      <c r="M18" s="431"/>
      <c r="N18" s="431"/>
    </row>
    <row r="19" spans="1:12" ht="23.25" customHeight="1">
      <c r="A19" s="512">
        <v>2</v>
      </c>
      <c r="B19" s="514" t="str">
        <f>VLOOKUP(A19,Orçamento!$A$15:$I$135,4,FALSE)</f>
        <v>MOVIMENTAÇÃO DE TERRA</v>
      </c>
      <c r="C19" s="516" t="e">
        <f>VLOOKUP(B19,Orçamento!$D$15:$I$135,6,FALSE)</f>
        <v>#DIV/0!</v>
      </c>
      <c r="D19" s="518">
        <f>VLOOKUP(A19,Resumo!$A$16:$E$27,4,0)</f>
        <v>0</v>
      </c>
      <c r="E19" s="432"/>
      <c r="F19" s="433"/>
      <c r="G19" s="433"/>
      <c r="H19" s="433"/>
      <c r="I19" s="433"/>
      <c r="J19" s="433"/>
      <c r="K19" s="429">
        <f t="shared" si="0"/>
        <v>0</v>
      </c>
      <c r="L19" s="429">
        <f>1-K19</f>
        <v>1</v>
      </c>
    </row>
    <row r="20" spans="1:12" ht="14.25" customHeight="1">
      <c r="A20" s="513"/>
      <c r="B20" s="515"/>
      <c r="C20" s="517"/>
      <c r="D20" s="518"/>
      <c r="E20" s="463">
        <f aca="true" t="shared" si="2" ref="E20:J20">E19*$D19</f>
        <v>0</v>
      </c>
      <c r="F20" s="464">
        <f t="shared" si="2"/>
        <v>0</v>
      </c>
      <c r="G20" s="464">
        <f t="shared" si="2"/>
        <v>0</v>
      </c>
      <c r="H20" s="464">
        <f t="shared" si="2"/>
        <v>0</v>
      </c>
      <c r="I20" s="464">
        <f t="shared" si="2"/>
        <v>0</v>
      </c>
      <c r="J20" s="464">
        <f t="shared" si="2"/>
        <v>0</v>
      </c>
      <c r="K20" s="430">
        <f t="shared" si="0"/>
        <v>0</v>
      </c>
      <c r="L20" s="431">
        <f>D19-K20</f>
        <v>0</v>
      </c>
    </row>
    <row r="21" spans="1:12" ht="23.25" customHeight="1">
      <c r="A21" s="512">
        <v>3</v>
      </c>
      <c r="B21" s="514" t="str">
        <f>VLOOKUP(A21,Orçamento!$A$15:$I$135,4,FALSE)</f>
        <v>FUNDAÇÃO E ESTRUTURA</v>
      </c>
      <c r="C21" s="516" t="e">
        <f>VLOOKUP(B21,Orçamento!$D$15:$I$135,6,FALSE)</f>
        <v>#DIV/0!</v>
      </c>
      <c r="D21" s="518">
        <f>VLOOKUP(A21,Resumo!$A$16:$E$27,4,0)</f>
        <v>0</v>
      </c>
      <c r="E21" s="432"/>
      <c r="F21" s="433"/>
      <c r="G21" s="433"/>
      <c r="H21" s="433"/>
      <c r="I21" s="433"/>
      <c r="J21" s="433"/>
      <c r="K21" s="429">
        <f t="shared" si="0"/>
        <v>0</v>
      </c>
      <c r="L21" s="429">
        <f>1-K21</f>
        <v>1</v>
      </c>
    </row>
    <row r="22" spans="1:12" ht="14.25" customHeight="1">
      <c r="A22" s="513"/>
      <c r="B22" s="515"/>
      <c r="C22" s="517"/>
      <c r="D22" s="518"/>
      <c r="E22" s="463">
        <f aca="true" t="shared" si="3" ref="E22:J22">E21*$D21</f>
        <v>0</v>
      </c>
      <c r="F22" s="464">
        <f t="shared" si="3"/>
        <v>0</v>
      </c>
      <c r="G22" s="464">
        <f t="shared" si="3"/>
        <v>0</v>
      </c>
      <c r="H22" s="464">
        <f t="shared" si="3"/>
        <v>0</v>
      </c>
      <c r="I22" s="464">
        <f t="shared" si="3"/>
        <v>0</v>
      </c>
      <c r="J22" s="464">
        <f t="shared" si="3"/>
        <v>0</v>
      </c>
      <c r="K22" s="430">
        <f t="shared" si="0"/>
        <v>0</v>
      </c>
      <c r="L22" s="431">
        <f>D21-K22</f>
        <v>0</v>
      </c>
    </row>
    <row r="23" spans="1:12" ht="23.25" customHeight="1">
      <c r="A23" s="512">
        <v>4</v>
      </c>
      <c r="B23" s="514" t="str">
        <f>VLOOKUP(A23,Orçamento!$A$15:$I$135,4,FALSE)</f>
        <v>ALVENARIA E OUTROS ELEMENTOS DIVISÓRIOS</v>
      </c>
      <c r="C23" s="516" t="e">
        <f>VLOOKUP(B23,Orçamento!$D$15:$I$135,6,FALSE)</f>
        <v>#DIV/0!</v>
      </c>
      <c r="D23" s="518">
        <f>VLOOKUP(A23,Resumo!$A$16:$E$27,4,0)</f>
        <v>0</v>
      </c>
      <c r="E23" s="432"/>
      <c r="F23" s="433"/>
      <c r="G23" s="433"/>
      <c r="H23" s="433"/>
      <c r="I23" s="433"/>
      <c r="J23" s="433"/>
      <c r="K23" s="429">
        <f t="shared" si="0"/>
        <v>0</v>
      </c>
      <c r="L23" s="429">
        <f>1-K23</f>
        <v>1</v>
      </c>
    </row>
    <row r="24" spans="1:12" ht="14.25" customHeight="1">
      <c r="A24" s="513"/>
      <c r="B24" s="515"/>
      <c r="C24" s="517"/>
      <c r="D24" s="518"/>
      <c r="E24" s="463">
        <f aca="true" t="shared" si="4" ref="E24:J24">E23*$D23</f>
        <v>0</v>
      </c>
      <c r="F24" s="464">
        <f t="shared" si="4"/>
        <v>0</v>
      </c>
      <c r="G24" s="464">
        <f t="shared" si="4"/>
        <v>0</v>
      </c>
      <c r="H24" s="464">
        <f t="shared" si="4"/>
        <v>0</v>
      </c>
      <c r="I24" s="464">
        <f t="shared" si="4"/>
        <v>0</v>
      </c>
      <c r="J24" s="464">
        <f t="shared" si="4"/>
        <v>0</v>
      </c>
      <c r="K24" s="430">
        <f t="shared" si="0"/>
        <v>0</v>
      </c>
      <c r="L24" s="431">
        <f>D23-K24</f>
        <v>0</v>
      </c>
    </row>
    <row r="25" spans="1:12" ht="23.25" customHeight="1">
      <c r="A25" s="512">
        <v>5</v>
      </c>
      <c r="B25" s="514" t="str">
        <f>VLOOKUP(A25,Orçamento!$A$15:$I$135,4,FALSE)</f>
        <v>ELEMENTOS METÁLICOS / COMPONENTES ESPECIAIS</v>
      </c>
      <c r="C25" s="516" t="e">
        <f>VLOOKUP(B25,Orçamento!$D$15:$I$135,6,FALSE)</f>
        <v>#DIV/0!</v>
      </c>
      <c r="D25" s="518">
        <f>VLOOKUP(A25,Resumo!$A$16:$E$27,4,0)</f>
        <v>0</v>
      </c>
      <c r="E25" s="432"/>
      <c r="F25" s="433"/>
      <c r="G25" s="433"/>
      <c r="H25" s="433"/>
      <c r="I25" s="433"/>
      <c r="J25" s="433"/>
      <c r="K25" s="429">
        <f t="shared" si="0"/>
        <v>0</v>
      </c>
      <c r="L25" s="429">
        <f>1-K25</f>
        <v>1</v>
      </c>
    </row>
    <row r="26" spans="1:12" ht="14.25" customHeight="1">
      <c r="A26" s="513"/>
      <c r="B26" s="515"/>
      <c r="C26" s="517"/>
      <c r="D26" s="518"/>
      <c r="E26" s="463">
        <f aca="true" t="shared" si="5" ref="E26:J26">E25*$D25</f>
        <v>0</v>
      </c>
      <c r="F26" s="464">
        <f t="shared" si="5"/>
        <v>0</v>
      </c>
      <c r="G26" s="464">
        <f t="shared" si="5"/>
        <v>0</v>
      </c>
      <c r="H26" s="464">
        <f t="shared" si="5"/>
        <v>0</v>
      </c>
      <c r="I26" s="464">
        <f t="shared" si="5"/>
        <v>0</v>
      </c>
      <c r="J26" s="464">
        <f t="shared" si="5"/>
        <v>0</v>
      </c>
      <c r="K26" s="430">
        <f t="shared" si="0"/>
        <v>0</v>
      </c>
      <c r="L26" s="431">
        <f>D25-K26</f>
        <v>0</v>
      </c>
    </row>
    <row r="27" spans="1:12" ht="23.25" customHeight="1">
      <c r="A27" s="512">
        <v>6</v>
      </c>
      <c r="B27" s="514" t="str">
        <f>VLOOKUP(A27,Orçamento!$A$15:$I$135,4,FALSE)</f>
        <v>COBERTURA E IMPERMEABILIZAÇÃO</v>
      </c>
      <c r="C27" s="516" t="e">
        <f>VLOOKUP(B27,Orçamento!$D$15:$I$135,6,FALSE)</f>
        <v>#DIV/0!</v>
      </c>
      <c r="D27" s="518">
        <f>VLOOKUP(A27,Resumo!$A$16:$E$27,4,0)</f>
        <v>0</v>
      </c>
      <c r="E27" s="432"/>
      <c r="F27" s="433"/>
      <c r="G27" s="433"/>
      <c r="H27" s="433"/>
      <c r="I27" s="433"/>
      <c r="J27" s="433"/>
      <c r="K27" s="429">
        <f t="shared" si="0"/>
        <v>0</v>
      </c>
      <c r="L27" s="429">
        <f>1-K27</f>
        <v>1</v>
      </c>
    </row>
    <row r="28" spans="1:12" ht="14.25" customHeight="1">
      <c r="A28" s="513"/>
      <c r="B28" s="515"/>
      <c r="C28" s="517"/>
      <c r="D28" s="518"/>
      <c r="E28" s="463">
        <f aca="true" t="shared" si="6" ref="E28:J28">E27*$D27</f>
        <v>0</v>
      </c>
      <c r="F28" s="464">
        <f t="shared" si="6"/>
        <v>0</v>
      </c>
      <c r="G28" s="464">
        <f t="shared" si="6"/>
        <v>0</v>
      </c>
      <c r="H28" s="464">
        <f t="shared" si="6"/>
        <v>0</v>
      </c>
      <c r="I28" s="464">
        <f t="shared" si="6"/>
        <v>0</v>
      </c>
      <c r="J28" s="464">
        <f t="shared" si="6"/>
        <v>0</v>
      </c>
      <c r="K28" s="430">
        <f t="shared" si="0"/>
        <v>0</v>
      </c>
      <c r="L28" s="431">
        <f>D27-K28</f>
        <v>0</v>
      </c>
    </row>
    <row r="29" spans="1:12" ht="23.25" customHeight="1">
      <c r="A29" s="512">
        <v>7</v>
      </c>
      <c r="B29" s="514" t="str">
        <f>VLOOKUP(A29,Orçamento!$A$15:$I$135,4,FALSE)</f>
        <v>INSTALAÇÃO HIDRÁULICA</v>
      </c>
      <c r="C29" s="516" t="e">
        <f>VLOOKUP(B29,Orçamento!$D$15:$I$135,6,FALSE)</f>
        <v>#DIV/0!</v>
      </c>
      <c r="D29" s="518">
        <f>VLOOKUP(A29,Resumo!$A$16:$E$27,4,0)</f>
        <v>0</v>
      </c>
      <c r="E29" s="432"/>
      <c r="F29" s="433"/>
      <c r="G29" s="433"/>
      <c r="H29" s="433"/>
      <c r="I29" s="433"/>
      <c r="J29" s="433"/>
      <c r="K29" s="429">
        <f t="shared" si="0"/>
        <v>0</v>
      </c>
      <c r="L29" s="429">
        <f>1-K29</f>
        <v>1</v>
      </c>
    </row>
    <row r="30" spans="1:12" ht="14.25" customHeight="1">
      <c r="A30" s="513"/>
      <c r="B30" s="515"/>
      <c r="C30" s="517"/>
      <c r="D30" s="518"/>
      <c r="E30" s="463">
        <f aca="true" t="shared" si="7" ref="E30:J30">E29*$D29</f>
        <v>0</v>
      </c>
      <c r="F30" s="464">
        <f t="shared" si="7"/>
        <v>0</v>
      </c>
      <c r="G30" s="464">
        <f t="shared" si="7"/>
        <v>0</v>
      </c>
      <c r="H30" s="464">
        <f t="shared" si="7"/>
        <v>0</v>
      </c>
      <c r="I30" s="464">
        <f t="shared" si="7"/>
        <v>0</v>
      </c>
      <c r="J30" s="464">
        <f t="shared" si="7"/>
        <v>0</v>
      </c>
      <c r="K30" s="430">
        <f t="shared" si="0"/>
        <v>0</v>
      </c>
      <c r="L30" s="431">
        <f>D29-K30</f>
        <v>0</v>
      </c>
    </row>
    <row r="31" spans="1:12" ht="23.25" customHeight="1">
      <c r="A31" s="512">
        <v>8</v>
      </c>
      <c r="B31" s="514" t="str">
        <f>VLOOKUP(A31,Orçamento!$A$15:$I$135,4,FALSE)</f>
        <v>INSTALAÇÃO ELÉTRICA</v>
      </c>
      <c r="C31" s="516" t="e">
        <f>VLOOKUP(B31,Orçamento!$D$15:$I$135,6,FALSE)</f>
        <v>#DIV/0!</v>
      </c>
      <c r="D31" s="518">
        <f>VLOOKUP(A31,Resumo!$A$16:$E$27,4,0)</f>
        <v>0</v>
      </c>
      <c r="E31" s="432"/>
      <c r="F31" s="433"/>
      <c r="G31" s="433"/>
      <c r="H31" s="433"/>
      <c r="I31" s="433"/>
      <c r="J31" s="433"/>
      <c r="K31" s="429">
        <f t="shared" si="0"/>
        <v>0</v>
      </c>
      <c r="L31" s="429">
        <f>1-K31</f>
        <v>1</v>
      </c>
    </row>
    <row r="32" spans="1:12" ht="14.25" customHeight="1">
      <c r="A32" s="513"/>
      <c r="B32" s="515"/>
      <c r="C32" s="517"/>
      <c r="D32" s="518"/>
      <c r="E32" s="463">
        <f aca="true" t="shared" si="8" ref="E32:J32">E31*$D31</f>
        <v>0</v>
      </c>
      <c r="F32" s="464">
        <f t="shared" si="8"/>
        <v>0</v>
      </c>
      <c r="G32" s="464">
        <f t="shared" si="8"/>
        <v>0</v>
      </c>
      <c r="H32" s="464">
        <f t="shared" si="8"/>
        <v>0</v>
      </c>
      <c r="I32" s="464">
        <f t="shared" si="8"/>
        <v>0</v>
      </c>
      <c r="J32" s="464">
        <f t="shared" si="8"/>
        <v>0</v>
      </c>
      <c r="K32" s="430">
        <f t="shared" si="0"/>
        <v>0</v>
      </c>
      <c r="L32" s="431">
        <f>D31-K32</f>
        <v>0</v>
      </c>
    </row>
    <row r="33" spans="1:12" ht="23.25" customHeight="1">
      <c r="A33" s="512">
        <v>9</v>
      </c>
      <c r="B33" s="514" t="str">
        <f>VLOOKUP(A33,Orçamento!$A$15:$I$135,4,FALSE)</f>
        <v>REVESTIMENTO </v>
      </c>
      <c r="C33" s="516" t="e">
        <f>VLOOKUP(B33,Orçamento!$D$15:$I$135,6,FALSE)</f>
        <v>#DIV/0!</v>
      </c>
      <c r="D33" s="518">
        <f>VLOOKUP(A33,Resumo!$A$16:$E$27,4,0)</f>
        <v>0</v>
      </c>
      <c r="E33" s="432"/>
      <c r="F33" s="433"/>
      <c r="G33" s="433"/>
      <c r="H33" s="433"/>
      <c r="I33" s="433"/>
      <c r="J33" s="433"/>
      <c r="K33" s="429">
        <f t="shared" si="0"/>
        <v>0</v>
      </c>
      <c r="L33" s="429">
        <f>1-K33</f>
        <v>1</v>
      </c>
    </row>
    <row r="34" spans="1:12" ht="14.25" customHeight="1">
      <c r="A34" s="513"/>
      <c r="B34" s="515"/>
      <c r="C34" s="517"/>
      <c r="D34" s="518"/>
      <c r="E34" s="463">
        <f aca="true" t="shared" si="9" ref="E34:J34">E33*$D33</f>
        <v>0</v>
      </c>
      <c r="F34" s="464">
        <f t="shared" si="9"/>
        <v>0</v>
      </c>
      <c r="G34" s="464">
        <f t="shared" si="9"/>
        <v>0</v>
      </c>
      <c r="H34" s="464">
        <f t="shared" si="9"/>
        <v>0</v>
      </c>
      <c r="I34" s="464">
        <f t="shared" si="9"/>
        <v>0</v>
      </c>
      <c r="J34" s="464">
        <f t="shared" si="9"/>
        <v>0</v>
      </c>
      <c r="K34" s="430">
        <f t="shared" si="0"/>
        <v>0</v>
      </c>
      <c r="L34" s="431">
        <f>D33-K34</f>
        <v>0</v>
      </c>
    </row>
    <row r="35" spans="1:12" ht="23.25" customHeight="1">
      <c r="A35" s="512">
        <v>10</v>
      </c>
      <c r="B35" s="514" t="str">
        <f>VLOOKUP(A35,Orçamento!$A$15:$I$135,4,FALSE)</f>
        <v>PISOS / SOLEIRAS / RODAPÉS / PEITORIS / ESCADAS</v>
      </c>
      <c r="C35" s="516" t="e">
        <f>VLOOKUP(B35,Orçamento!$D$15:$I$135,6,FALSE)</f>
        <v>#DIV/0!</v>
      </c>
      <c r="D35" s="518">
        <f>VLOOKUP(A35,Resumo!$A$16:$E$27,4,0)</f>
        <v>0</v>
      </c>
      <c r="E35" s="432"/>
      <c r="F35" s="433"/>
      <c r="G35" s="433"/>
      <c r="H35" s="433"/>
      <c r="I35" s="433"/>
      <c r="J35" s="433"/>
      <c r="K35" s="429">
        <f t="shared" si="0"/>
        <v>0</v>
      </c>
      <c r="L35" s="429">
        <f>1-K35</f>
        <v>1</v>
      </c>
    </row>
    <row r="36" spans="1:12" ht="14.25" customHeight="1">
      <c r="A36" s="513"/>
      <c r="B36" s="515"/>
      <c r="C36" s="517"/>
      <c r="D36" s="518"/>
      <c r="E36" s="463">
        <f aca="true" t="shared" si="10" ref="E36:J36">E35*$D35</f>
        <v>0</v>
      </c>
      <c r="F36" s="464">
        <f t="shared" si="10"/>
        <v>0</v>
      </c>
      <c r="G36" s="464">
        <f t="shared" si="10"/>
        <v>0</v>
      </c>
      <c r="H36" s="464">
        <f t="shared" si="10"/>
        <v>0</v>
      </c>
      <c r="I36" s="464">
        <f t="shared" si="10"/>
        <v>0</v>
      </c>
      <c r="J36" s="464">
        <f t="shared" si="10"/>
        <v>0</v>
      </c>
      <c r="K36" s="430">
        <f t="shared" si="0"/>
        <v>0</v>
      </c>
      <c r="L36" s="431">
        <f>D35-K36</f>
        <v>0</v>
      </c>
    </row>
    <row r="37" spans="1:12" ht="23.25" customHeight="1">
      <c r="A37" s="512">
        <v>11</v>
      </c>
      <c r="B37" s="514" t="str">
        <f>VLOOKUP(A37,Orçamento!$A$15:$I$135,4,FALSE)</f>
        <v>PINTURAS</v>
      </c>
      <c r="C37" s="516" t="e">
        <f>VLOOKUP(B37,Orçamento!$D$15:$I$135,6,FALSE)</f>
        <v>#DIV/0!</v>
      </c>
      <c r="D37" s="518">
        <f>VLOOKUP(A37,Resumo!$A$16:$E$27,4,0)</f>
        <v>0</v>
      </c>
      <c r="E37" s="432"/>
      <c r="F37" s="433"/>
      <c r="G37" s="433"/>
      <c r="H37" s="433"/>
      <c r="I37" s="433"/>
      <c r="J37" s="433"/>
      <c r="K37" s="429">
        <f t="shared" si="0"/>
        <v>0</v>
      </c>
      <c r="L37" s="429">
        <f>1-K37</f>
        <v>1</v>
      </c>
    </row>
    <row r="38" spans="1:12" ht="14.25" customHeight="1">
      <c r="A38" s="513"/>
      <c r="B38" s="515"/>
      <c r="C38" s="517"/>
      <c r="D38" s="518"/>
      <c r="E38" s="463">
        <f aca="true" t="shared" si="11" ref="E38:J38">E37*$D37</f>
        <v>0</v>
      </c>
      <c r="F38" s="464">
        <f t="shared" si="11"/>
        <v>0</v>
      </c>
      <c r="G38" s="464">
        <f t="shared" si="11"/>
        <v>0</v>
      </c>
      <c r="H38" s="464">
        <f t="shared" si="11"/>
        <v>0</v>
      </c>
      <c r="I38" s="464">
        <f t="shared" si="11"/>
        <v>0</v>
      </c>
      <c r="J38" s="464">
        <f t="shared" si="11"/>
        <v>0</v>
      </c>
      <c r="K38" s="430">
        <f t="shared" si="0"/>
        <v>0</v>
      </c>
      <c r="L38" s="431">
        <f>D37-K38</f>
        <v>0</v>
      </c>
    </row>
    <row r="39" spans="1:12" ht="23.25" customHeight="1">
      <c r="A39" s="512">
        <v>12</v>
      </c>
      <c r="B39" s="514" t="str">
        <f>VLOOKUP(A39,Orçamento!$A$15:$I$135,4,FALSE)</f>
        <v>SERVIÇOS COMPLEMENTARES</v>
      </c>
      <c r="C39" s="516" t="e">
        <f>VLOOKUP(B39,Orçamento!$D$15:$I$135,6,FALSE)</f>
        <v>#DIV/0!</v>
      </c>
      <c r="D39" s="518">
        <f>VLOOKUP(A39,Resumo!$A$16:$E$27,4,0)</f>
        <v>0</v>
      </c>
      <c r="E39" s="432"/>
      <c r="F39" s="433"/>
      <c r="G39" s="433"/>
      <c r="H39" s="433"/>
      <c r="I39" s="433"/>
      <c r="J39" s="433"/>
      <c r="K39" s="429">
        <f t="shared" si="0"/>
        <v>0</v>
      </c>
      <c r="L39" s="429">
        <f>1-K39</f>
        <v>1</v>
      </c>
    </row>
    <row r="40" spans="1:12" ht="14.25" customHeight="1" thickBot="1">
      <c r="A40" s="513"/>
      <c r="B40" s="515"/>
      <c r="C40" s="517"/>
      <c r="D40" s="519"/>
      <c r="E40" s="463">
        <f aca="true" t="shared" si="12" ref="E40:J40">E39*$D39</f>
        <v>0</v>
      </c>
      <c r="F40" s="464">
        <f t="shared" si="12"/>
        <v>0</v>
      </c>
      <c r="G40" s="464">
        <f t="shared" si="12"/>
        <v>0</v>
      </c>
      <c r="H40" s="464">
        <f t="shared" si="12"/>
        <v>0</v>
      </c>
      <c r="I40" s="464">
        <f t="shared" si="12"/>
        <v>0</v>
      </c>
      <c r="J40" s="464">
        <f t="shared" si="12"/>
        <v>0</v>
      </c>
      <c r="K40" s="430">
        <f t="shared" si="0"/>
        <v>0</v>
      </c>
      <c r="L40" s="431">
        <f>D39-K40</f>
        <v>0</v>
      </c>
    </row>
    <row r="41" spans="1:12" s="434" customFormat="1" ht="12" customHeight="1" thickBot="1">
      <c r="A41" s="465"/>
      <c r="B41" s="466"/>
      <c r="C41" s="467"/>
      <c r="D41" s="467"/>
      <c r="E41" s="468"/>
      <c r="F41" s="468"/>
      <c r="G41" s="468"/>
      <c r="H41" s="468"/>
      <c r="I41" s="468"/>
      <c r="J41" s="468"/>
      <c r="K41" s="425"/>
      <c r="L41" s="425"/>
    </row>
    <row r="42" spans="1:10" ht="9.75" customHeight="1" thickBot="1">
      <c r="A42" s="520"/>
      <c r="B42" s="521" t="s">
        <v>100</v>
      </c>
      <c r="C42" s="522" t="e">
        <f>SUM(C17:C40)</f>
        <v>#DIV/0!</v>
      </c>
      <c r="D42" s="523">
        <f>SUM(D17:D40)</f>
        <v>0</v>
      </c>
      <c r="E42" s="501">
        <f aca="true" t="shared" si="13" ref="E42:J42">ROUND(E18+E20+E22+E24+E26+E28+E30+E32+E34+E36+E38+E40,2)</f>
        <v>0</v>
      </c>
      <c r="F42" s="501">
        <f t="shared" si="13"/>
        <v>0</v>
      </c>
      <c r="G42" s="501">
        <f t="shared" si="13"/>
        <v>0</v>
      </c>
      <c r="H42" s="501">
        <f t="shared" si="13"/>
        <v>0</v>
      </c>
      <c r="I42" s="501">
        <f t="shared" si="13"/>
        <v>0</v>
      </c>
      <c r="J42" s="501">
        <f t="shared" si="13"/>
        <v>0</v>
      </c>
    </row>
    <row r="43" spans="1:10" ht="9.75" customHeight="1" thickBot="1">
      <c r="A43" s="520"/>
      <c r="B43" s="521"/>
      <c r="C43" s="522"/>
      <c r="D43" s="523"/>
      <c r="E43" s="501"/>
      <c r="F43" s="501"/>
      <c r="G43" s="501"/>
      <c r="H43" s="501"/>
      <c r="I43" s="501"/>
      <c r="J43" s="501"/>
    </row>
    <row r="44" spans="1:10" ht="9.75" customHeight="1" thickBot="1">
      <c r="A44" s="520"/>
      <c r="B44" s="521"/>
      <c r="C44" s="522"/>
      <c r="D44" s="523"/>
      <c r="E44" s="501"/>
      <c r="F44" s="501"/>
      <c r="G44" s="501"/>
      <c r="H44" s="501"/>
      <c r="I44" s="501"/>
      <c r="J44" s="501"/>
    </row>
    <row r="45" spans="1:10" ht="13.5" customHeight="1" thickBot="1">
      <c r="A45" s="502"/>
      <c r="B45" s="504" t="s">
        <v>101</v>
      </c>
      <c r="C45" s="506" t="e">
        <f>D45/D42</f>
        <v>#DIV/0!</v>
      </c>
      <c r="D45" s="508">
        <f>SUM(E42:J44)</f>
        <v>0</v>
      </c>
      <c r="E45" s="510">
        <f>E42</f>
        <v>0</v>
      </c>
      <c r="F45" s="499">
        <f>F42+E45</f>
        <v>0</v>
      </c>
      <c r="G45" s="499">
        <f>G42+F45</f>
        <v>0</v>
      </c>
      <c r="H45" s="499">
        <f>H42+G45</f>
        <v>0</v>
      </c>
      <c r="I45" s="499">
        <f>I42+H45</f>
        <v>0</v>
      </c>
      <c r="J45" s="499">
        <f>J42+I45</f>
        <v>0</v>
      </c>
    </row>
    <row r="46" spans="1:10" ht="13.5" customHeight="1" thickBot="1">
      <c r="A46" s="502"/>
      <c r="B46" s="504"/>
      <c r="C46" s="506"/>
      <c r="D46" s="508"/>
      <c r="E46" s="510"/>
      <c r="F46" s="499"/>
      <c r="G46" s="499"/>
      <c r="H46" s="499"/>
      <c r="I46" s="499"/>
      <c r="J46" s="499"/>
    </row>
    <row r="47" spans="1:10" ht="13.5" customHeight="1" thickBot="1">
      <c r="A47" s="503"/>
      <c r="B47" s="505"/>
      <c r="C47" s="507"/>
      <c r="D47" s="509"/>
      <c r="E47" s="511"/>
      <c r="F47" s="500"/>
      <c r="G47" s="500"/>
      <c r="H47" s="500"/>
      <c r="I47" s="500"/>
      <c r="J47" s="500"/>
    </row>
    <row r="48" spans="1:5" ht="12.75">
      <c r="A48" s="435"/>
      <c r="B48" s="435"/>
      <c r="C48" s="435"/>
      <c r="D48" s="435"/>
      <c r="E48" s="435"/>
    </row>
    <row r="49" spans="1:5" ht="14.25">
      <c r="A49" s="436"/>
      <c r="B49" s="435"/>
      <c r="C49" s="435"/>
      <c r="D49" s="435"/>
      <c r="E49" s="435"/>
    </row>
    <row r="50" ht="12.75">
      <c r="D50" s="437"/>
    </row>
    <row r="51" spans="2:7" ht="12.75">
      <c r="B51" s="438"/>
      <c r="G51" s="440"/>
    </row>
    <row r="52" spans="2:7" ht="12.75">
      <c r="B52" s="438"/>
      <c r="G52" s="440"/>
    </row>
    <row r="53" spans="2:7" ht="12.75" customHeight="1">
      <c r="B53" s="113"/>
      <c r="C53" s="112"/>
      <c r="D53" s="112"/>
      <c r="E53" s="112"/>
      <c r="G53" s="440"/>
    </row>
    <row r="54" spans="2:7" ht="15.75">
      <c r="B54" s="147"/>
      <c r="C54" s="148"/>
      <c r="D54" s="148"/>
      <c r="E54" s="441"/>
      <c r="G54" s="442"/>
    </row>
    <row r="55" spans="2:7" ht="12.75" customHeight="1">
      <c r="B55" s="128"/>
      <c r="C55" s="149"/>
      <c r="D55" s="149"/>
      <c r="E55" s="336"/>
      <c r="G55" s="442"/>
    </row>
    <row r="56" spans="2:7" ht="12.75" customHeight="1">
      <c r="B56" s="128"/>
      <c r="C56" s="149"/>
      <c r="D56" s="149"/>
      <c r="E56" s="443"/>
      <c r="G56" s="442"/>
    </row>
    <row r="57" spans="2:7" ht="12.75">
      <c r="B57" s="142"/>
      <c r="C57" s="99"/>
      <c r="D57" s="99"/>
      <c r="E57" s="443"/>
      <c r="G57" s="442"/>
    </row>
  </sheetData>
  <sheetProtection password="CC53" sheet="1" formatCells="0" formatColumns="0" formatRows="0" selectLockedCells="1"/>
  <mergeCells count="79">
    <mergeCell ref="H14:H15"/>
    <mergeCell ref="I14:I15"/>
    <mergeCell ref="J14:J15"/>
    <mergeCell ref="A14:A15"/>
    <mergeCell ref="B14:B15"/>
    <mergeCell ref="E9:G9"/>
    <mergeCell ref="B7:D7"/>
    <mergeCell ref="E7:G7"/>
    <mergeCell ref="E14:E15"/>
    <mergeCell ref="F14:F15"/>
    <mergeCell ref="G14:G15"/>
    <mergeCell ref="A19:A20"/>
    <mergeCell ref="B19:B20"/>
    <mergeCell ref="C19:C20"/>
    <mergeCell ref="D19:D20"/>
    <mergeCell ref="A17:A18"/>
    <mergeCell ref="B17:B18"/>
    <mergeCell ref="C17:C18"/>
    <mergeCell ref="D17:D18"/>
    <mergeCell ref="A23:A24"/>
    <mergeCell ref="B23:B24"/>
    <mergeCell ref="C23:C24"/>
    <mergeCell ref="D23:D24"/>
    <mergeCell ref="A21:A22"/>
    <mergeCell ref="B21:B22"/>
    <mergeCell ref="C21:C22"/>
    <mergeCell ref="D21:D22"/>
    <mergeCell ref="A27:A28"/>
    <mergeCell ref="B27:B28"/>
    <mergeCell ref="C27:C28"/>
    <mergeCell ref="D27:D28"/>
    <mergeCell ref="A25:A26"/>
    <mergeCell ref="B25:B26"/>
    <mergeCell ref="C25:C26"/>
    <mergeCell ref="D25:D26"/>
    <mergeCell ref="A31:A32"/>
    <mergeCell ref="B31:B32"/>
    <mergeCell ref="C31:C32"/>
    <mergeCell ref="D31:D32"/>
    <mergeCell ref="A29:A30"/>
    <mergeCell ref="B29:B30"/>
    <mergeCell ref="C29:C30"/>
    <mergeCell ref="D29:D30"/>
    <mergeCell ref="A35:A36"/>
    <mergeCell ref="B35:B36"/>
    <mergeCell ref="C35:C36"/>
    <mergeCell ref="D35:D36"/>
    <mergeCell ref="A33:A34"/>
    <mergeCell ref="B33:B34"/>
    <mergeCell ref="C33:C34"/>
    <mergeCell ref="D33:D34"/>
    <mergeCell ref="C42:C44"/>
    <mergeCell ref="D42:D44"/>
    <mergeCell ref="A37:A38"/>
    <mergeCell ref="B37:B38"/>
    <mergeCell ref="C37:C38"/>
    <mergeCell ref="D37:D38"/>
    <mergeCell ref="E42:E44"/>
    <mergeCell ref="F42:F44"/>
    <mergeCell ref="I42:I44"/>
    <mergeCell ref="J42:J44"/>
    <mergeCell ref="A39:A40"/>
    <mergeCell ref="B39:B40"/>
    <mergeCell ref="C39:C40"/>
    <mergeCell ref="D39:D40"/>
    <mergeCell ref="A42:A44"/>
    <mergeCell ref="B42:B44"/>
    <mergeCell ref="A45:A47"/>
    <mergeCell ref="B45:B47"/>
    <mergeCell ref="C45:C47"/>
    <mergeCell ref="D45:D47"/>
    <mergeCell ref="E45:E47"/>
    <mergeCell ref="F45:F47"/>
    <mergeCell ref="H45:H47"/>
    <mergeCell ref="G42:G44"/>
    <mergeCell ref="H42:H44"/>
    <mergeCell ref="I45:I47"/>
    <mergeCell ref="J45:J47"/>
    <mergeCell ref="G45:G47"/>
  </mergeCells>
  <conditionalFormatting sqref="E17:F17 E19:F19 E21:F21 E23:F23 E25:F25 E29 E31 E33 E35 E37 E39 E27:F27">
    <cfRule type="cellIs" priority="12455" dxfId="1" operator="equal" stopIfTrue="1">
      <formula>0</formula>
    </cfRule>
    <cfRule type="cellIs" priority="12456" dxfId="2140" operator="greaterThan" stopIfTrue="1">
      <formula>0.0000001</formula>
    </cfRule>
  </conditionalFormatting>
  <conditionalFormatting sqref="E31">
    <cfRule type="cellIs" priority="12453" dxfId="1" operator="equal" stopIfTrue="1">
      <formula>0</formula>
    </cfRule>
    <cfRule type="cellIs" priority="12454" dxfId="2141" operator="greaterThan" stopIfTrue="1">
      <formula>0.0000001</formula>
    </cfRule>
  </conditionalFormatting>
  <conditionalFormatting sqref="E31">
    <cfRule type="cellIs" priority="12451" dxfId="1" operator="equal" stopIfTrue="1">
      <formula>0</formula>
    </cfRule>
    <cfRule type="cellIs" priority="12452" dxfId="2141" operator="greaterThan" stopIfTrue="1">
      <formula>0.0000001</formula>
    </cfRule>
  </conditionalFormatting>
  <conditionalFormatting sqref="E31">
    <cfRule type="cellIs" priority="12449" dxfId="1" operator="equal" stopIfTrue="1">
      <formula>0</formula>
    </cfRule>
    <cfRule type="cellIs" priority="12450" dxfId="2142" operator="greaterThan" stopIfTrue="1">
      <formula>0.0000001</formula>
    </cfRule>
  </conditionalFormatting>
  <conditionalFormatting sqref="E31">
    <cfRule type="cellIs" priority="12447" dxfId="1" operator="equal" stopIfTrue="1">
      <formula>0</formula>
    </cfRule>
    <cfRule type="cellIs" priority="12448" dxfId="2142" operator="greaterThan" stopIfTrue="1">
      <formula>0.0000001</formula>
    </cfRule>
  </conditionalFormatting>
  <conditionalFormatting sqref="E31">
    <cfRule type="cellIs" priority="12445" dxfId="1" operator="equal" stopIfTrue="1">
      <formula>0</formula>
    </cfRule>
    <cfRule type="cellIs" priority="12446" dxfId="2141" operator="greaterThan" stopIfTrue="1">
      <formula>0.0000001</formula>
    </cfRule>
  </conditionalFormatting>
  <conditionalFormatting sqref="E31">
    <cfRule type="cellIs" priority="12443" dxfId="1" operator="equal" stopIfTrue="1">
      <formula>0</formula>
    </cfRule>
    <cfRule type="cellIs" priority="12444" dxfId="2142" operator="greaterThan" stopIfTrue="1">
      <formula>0.0000001</formula>
    </cfRule>
  </conditionalFormatting>
  <conditionalFormatting sqref="E31">
    <cfRule type="cellIs" priority="12441" dxfId="1" operator="equal" stopIfTrue="1">
      <formula>0</formula>
    </cfRule>
    <cfRule type="cellIs" priority="12442" dxfId="2142" operator="greaterThan" stopIfTrue="1">
      <formula>0.0000001</formula>
    </cfRule>
  </conditionalFormatting>
  <conditionalFormatting sqref="E17">
    <cfRule type="cellIs" priority="12439" dxfId="1" operator="equal" stopIfTrue="1">
      <formula>0</formula>
    </cfRule>
    <cfRule type="cellIs" priority="12440" dxfId="2141" operator="greaterThan" stopIfTrue="1">
      <formula>0.0000001</formula>
    </cfRule>
  </conditionalFormatting>
  <conditionalFormatting sqref="E17">
    <cfRule type="cellIs" priority="12437" dxfId="1" operator="equal" stopIfTrue="1">
      <formula>0</formula>
    </cfRule>
    <cfRule type="cellIs" priority="12438" dxfId="2141" operator="greaterThan" stopIfTrue="1">
      <formula>0.0000001</formula>
    </cfRule>
  </conditionalFormatting>
  <conditionalFormatting sqref="E17">
    <cfRule type="cellIs" priority="12435" dxfId="1" operator="equal" stopIfTrue="1">
      <formula>0</formula>
    </cfRule>
    <cfRule type="cellIs" priority="12436" dxfId="2142" operator="greaterThan" stopIfTrue="1">
      <formula>0.0000001</formula>
    </cfRule>
  </conditionalFormatting>
  <conditionalFormatting sqref="E17">
    <cfRule type="cellIs" priority="12433" dxfId="1" operator="equal" stopIfTrue="1">
      <formula>0</formula>
    </cfRule>
    <cfRule type="cellIs" priority="12434" dxfId="2142" operator="greaterThan" stopIfTrue="1">
      <formula>0.0000001</formula>
    </cfRule>
  </conditionalFormatting>
  <conditionalFormatting sqref="E17">
    <cfRule type="cellIs" priority="12431" dxfId="1" operator="equal" stopIfTrue="1">
      <formula>0</formula>
    </cfRule>
    <cfRule type="cellIs" priority="12432" dxfId="2141" operator="greaterThan" stopIfTrue="1">
      <formula>0.0000001</formula>
    </cfRule>
  </conditionalFormatting>
  <conditionalFormatting sqref="E17">
    <cfRule type="cellIs" priority="12429" dxfId="1" operator="equal" stopIfTrue="1">
      <formula>0</formula>
    </cfRule>
    <cfRule type="cellIs" priority="12430" dxfId="2142" operator="greaterThan" stopIfTrue="1">
      <formula>0.0000001</formula>
    </cfRule>
  </conditionalFormatting>
  <conditionalFormatting sqref="E17">
    <cfRule type="cellIs" priority="12427" dxfId="1" operator="equal" stopIfTrue="1">
      <formula>0</formula>
    </cfRule>
    <cfRule type="cellIs" priority="12428" dxfId="2142" operator="greaterThan" stopIfTrue="1">
      <formula>0.0000001</formula>
    </cfRule>
  </conditionalFormatting>
  <conditionalFormatting sqref="E19">
    <cfRule type="cellIs" priority="12425" dxfId="1" operator="equal" stopIfTrue="1">
      <formula>0</formula>
    </cfRule>
    <cfRule type="cellIs" priority="12426" dxfId="2141" operator="greaterThan" stopIfTrue="1">
      <formula>0.0000001</formula>
    </cfRule>
  </conditionalFormatting>
  <conditionalFormatting sqref="E19">
    <cfRule type="cellIs" priority="12423" dxfId="1" operator="equal" stopIfTrue="1">
      <formula>0</formula>
    </cfRule>
    <cfRule type="cellIs" priority="12424" dxfId="2141" operator="greaterThan" stopIfTrue="1">
      <formula>0.0000001</formula>
    </cfRule>
  </conditionalFormatting>
  <conditionalFormatting sqref="E19">
    <cfRule type="cellIs" priority="12421" dxfId="1" operator="equal" stopIfTrue="1">
      <formula>0</formula>
    </cfRule>
    <cfRule type="cellIs" priority="12422" dxfId="2142" operator="greaterThan" stopIfTrue="1">
      <formula>0.0000001</formula>
    </cfRule>
  </conditionalFormatting>
  <conditionalFormatting sqref="E19">
    <cfRule type="cellIs" priority="12419" dxfId="1" operator="equal" stopIfTrue="1">
      <formula>0</formula>
    </cfRule>
    <cfRule type="cellIs" priority="12420" dxfId="2142" operator="greaterThan" stopIfTrue="1">
      <formula>0.0000001</formula>
    </cfRule>
  </conditionalFormatting>
  <conditionalFormatting sqref="E19">
    <cfRule type="cellIs" priority="12417" dxfId="1" operator="equal" stopIfTrue="1">
      <formula>0</formula>
    </cfRule>
    <cfRule type="cellIs" priority="12418" dxfId="2141" operator="greaterThan" stopIfTrue="1">
      <formula>0.0000001</formula>
    </cfRule>
  </conditionalFormatting>
  <conditionalFormatting sqref="E19">
    <cfRule type="cellIs" priority="12415" dxfId="1" operator="equal" stopIfTrue="1">
      <formula>0</formula>
    </cfRule>
    <cfRule type="cellIs" priority="12416" dxfId="2142" operator="greaterThan" stopIfTrue="1">
      <formula>0.0000001</formula>
    </cfRule>
  </conditionalFormatting>
  <conditionalFormatting sqref="E19">
    <cfRule type="cellIs" priority="12413" dxfId="1" operator="equal" stopIfTrue="1">
      <formula>0</formula>
    </cfRule>
    <cfRule type="cellIs" priority="12414" dxfId="2142" operator="greaterThan" stopIfTrue="1">
      <formula>0.0000001</formula>
    </cfRule>
  </conditionalFormatting>
  <conditionalFormatting sqref="E21">
    <cfRule type="cellIs" priority="12411" dxfId="1" operator="equal" stopIfTrue="1">
      <formula>0</formula>
    </cfRule>
    <cfRule type="cellIs" priority="12412" dxfId="2141" operator="greaterThan" stopIfTrue="1">
      <formula>0.0000001</formula>
    </cfRule>
  </conditionalFormatting>
  <conditionalFormatting sqref="E21">
    <cfRule type="cellIs" priority="12409" dxfId="1" operator="equal" stopIfTrue="1">
      <formula>0</formula>
    </cfRule>
    <cfRule type="cellIs" priority="12410" dxfId="2141" operator="greaterThan" stopIfTrue="1">
      <formula>0.0000001</formula>
    </cfRule>
  </conditionalFormatting>
  <conditionalFormatting sqref="E21">
    <cfRule type="cellIs" priority="12407" dxfId="1" operator="equal" stopIfTrue="1">
      <formula>0</formula>
    </cfRule>
    <cfRule type="cellIs" priority="12408" dxfId="2142" operator="greaterThan" stopIfTrue="1">
      <formula>0.0000001</formula>
    </cfRule>
  </conditionalFormatting>
  <conditionalFormatting sqref="E21">
    <cfRule type="cellIs" priority="12405" dxfId="1" operator="equal" stopIfTrue="1">
      <formula>0</formula>
    </cfRule>
    <cfRule type="cellIs" priority="12406" dxfId="2142" operator="greaterThan" stopIfTrue="1">
      <formula>0.0000001</formula>
    </cfRule>
  </conditionalFormatting>
  <conditionalFormatting sqref="E21">
    <cfRule type="cellIs" priority="12403" dxfId="1" operator="equal" stopIfTrue="1">
      <formula>0</formula>
    </cfRule>
    <cfRule type="cellIs" priority="12404" dxfId="2141" operator="greaterThan" stopIfTrue="1">
      <formula>0.0000001</formula>
    </cfRule>
  </conditionalFormatting>
  <conditionalFormatting sqref="E21">
    <cfRule type="cellIs" priority="12401" dxfId="1" operator="equal" stopIfTrue="1">
      <formula>0</formula>
    </cfRule>
    <cfRule type="cellIs" priority="12402" dxfId="2142" operator="greaterThan" stopIfTrue="1">
      <formula>0.0000001</formula>
    </cfRule>
  </conditionalFormatting>
  <conditionalFormatting sqref="E21">
    <cfRule type="cellIs" priority="12399" dxfId="1" operator="equal" stopIfTrue="1">
      <formula>0</formula>
    </cfRule>
    <cfRule type="cellIs" priority="12400" dxfId="2142" operator="greaterThan" stopIfTrue="1">
      <formula>0.0000001</formula>
    </cfRule>
  </conditionalFormatting>
  <conditionalFormatting sqref="E23">
    <cfRule type="cellIs" priority="12397" dxfId="1" operator="equal" stopIfTrue="1">
      <formula>0</formula>
    </cfRule>
    <cfRule type="cellIs" priority="12398" dxfId="2141" operator="greaterThan" stopIfTrue="1">
      <formula>0.0000001</formula>
    </cfRule>
  </conditionalFormatting>
  <conditionalFormatting sqref="E23">
    <cfRule type="cellIs" priority="12395" dxfId="1" operator="equal" stopIfTrue="1">
      <formula>0</formula>
    </cfRule>
    <cfRule type="cellIs" priority="12396" dxfId="2141" operator="greaterThan" stopIfTrue="1">
      <formula>0.0000001</formula>
    </cfRule>
  </conditionalFormatting>
  <conditionalFormatting sqref="E23">
    <cfRule type="cellIs" priority="12393" dxfId="1" operator="equal" stopIfTrue="1">
      <formula>0</formula>
    </cfRule>
    <cfRule type="cellIs" priority="12394" dxfId="2142" operator="greaterThan" stopIfTrue="1">
      <formula>0.0000001</formula>
    </cfRule>
  </conditionalFormatting>
  <conditionalFormatting sqref="E23">
    <cfRule type="cellIs" priority="12391" dxfId="1" operator="equal" stopIfTrue="1">
      <formula>0</formula>
    </cfRule>
    <cfRule type="cellIs" priority="12392" dxfId="2142" operator="greaterThan" stopIfTrue="1">
      <formula>0.0000001</formula>
    </cfRule>
  </conditionalFormatting>
  <conditionalFormatting sqref="E23">
    <cfRule type="cellIs" priority="12389" dxfId="1" operator="equal" stopIfTrue="1">
      <formula>0</formula>
    </cfRule>
    <cfRule type="cellIs" priority="12390" dxfId="2141" operator="greaterThan" stopIfTrue="1">
      <formula>0.0000001</formula>
    </cfRule>
  </conditionalFormatting>
  <conditionalFormatting sqref="E23">
    <cfRule type="cellIs" priority="12387" dxfId="1" operator="equal" stopIfTrue="1">
      <formula>0</formula>
    </cfRule>
    <cfRule type="cellIs" priority="12388" dxfId="2142" operator="greaterThan" stopIfTrue="1">
      <formula>0.0000001</formula>
    </cfRule>
  </conditionalFormatting>
  <conditionalFormatting sqref="E23">
    <cfRule type="cellIs" priority="12385" dxfId="1" operator="equal" stopIfTrue="1">
      <formula>0</formula>
    </cfRule>
    <cfRule type="cellIs" priority="12386" dxfId="2142" operator="greaterThan" stopIfTrue="1">
      <formula>0.0000001</formula>
    </cfRule>
  </conditionalFormatting>
  <conditionalFormatting sqref="E25">
    <cfRule type="cellIs" priority="12383" dxfId="1" operator="equal" stopIfTrue="1">
      <formula>0</formula>
    </cfRule>
    <cfRule type="cellIs" priority="12384" dxfId="2141" operator="greaterThan" stopIfTrue="1">
      <formula>0.0000001</formula>
    </cfRule>
  </conditionalFormatting>
  <conditionalFormatting sqref="E25">
    <cfRule type="cellIs" priority="12381" dxfId="1" operator="equal" stopIfTrue="1">
      <formula>0</formula>
    </cfRule>
    <cfRule type="cellIs" priority="12382" dxfId="2141" operator="greaterThan" stopIfTrue="1">
      <formula>0.0000001</formula>
    </cfRule>
  </conditionalFormatting>
  <conditionalFormatting sqref="E25">
    <cfRule type="cellIs" priority="12379" dxfId="1" operator="equal" stopIfTrue="1">
      <formula>0</formula>
    </cfRule>
    <cfRule type="cellIs" priority="12380" dxfId="2142" operator="greaterThan" stopIfTrue="1">
      <formula>0.0000001</formula>
    </cfRule>
  </conditionalFormatting>
  <conditionalFormatting sqref="E25">
    <cfRule type="cellIs" priority="12377" dxfId="1" operator="equal" stopIfTrue="1">
      <formula>0</formula>
    </cfRule>
    <cfRule type="cellIs" priority="12378" dxfId="2142" operator="greaterThan" stopIfTrue="1">
      <formula>0.0000001</formula>
    </cfRule>
  </conditionalFormatting>
  <conditionalFormatting sqref="E25">
    <cfRule type="cellIs" priority="12375" dxfId="1" operator="equal" stopIfTrue="1">
      <formula>0</formula>
    </cfRule>
    <cfRule type="cellIs" priority="12376" dxfId="2141" operator="greaterThan" stopIfTrue="1">
      <formula>0.0000001</formula>
    </cfRule>
  </conditionalFormatting>
  <conditionalFormatting sqref="E25">
    <cfRule type="cellIs" priority="12373" dxfId="1" operator="equal" stopIfTrue="1">
      <formula>0</formula>
    </cfRule>
    <cfRule type="cellIs" priority="12374" dxfId="2142" operator="greaterThan" stopIfTrue="1">
      <formula>0.0000001</formula>
    </cfRule>
  </conditionalFormatting>
  <conditionalFormatting sqref="E25">
    <cfRule type="cellIs" priority="12371" dxfId="1" operator="equal" stopIfTrue="1">
      <formula>0</formula>
    </cfRule>
    <cfRule type="cellIs" priority="12372" dxfId="2142" operator="greaterThan" stopIfTrue="1">
      <formula>0.0000001</formula>
    </cfRule>
  </conditionalFormatting>
  <conditionalFormatting sqref="E27">
    <cfRule type="cellIs" priority="12369" dxfId="1" operator="equal" stopIfTrue="1">
      <formula>0</formula>
    </cfRule>
    <cfRule type="cellIs" priority="12370" dxfId="2141" operator="greaterThan" stopIfTrue="1">
      <formula>0.0000001</formula>
    </cfRule>
  </conditionalFormatting>
  <conditionalFormatting sqref="E27">
    <cfRule type="cellIs" priority="12367" dxfId="1" operator="equal" stopIfTrue="1">
      <formula>0</formula>
    </cfRule>
    <cfRule type="cellIs" priority="12368" dxfId="2141" operator="greaterThan" stopIfTrue="1">
      <formula>0.0000001</formula>
    </cfRule>
  </conditionalFormatting>
  <conditionalFormatting sqref="E27">
    <cfRule type="cellIs" priority="12365" dxfId="1" operator="equal" stopIfTrue="1">
      <formula>0</formula>
    </cfRule>
    <cfRule type="cellIs" priority="12366" dxfId="2142" operator="greaterThan" stopIfTrue="1">
      <formula>0.0000001</formula>
    </cfRule>
  </conditionalFormatting>
  <conditionalFormatting sqref="E27">
    <cfRule type="cellIs" priority="12363" dxfId="1" operator="equal" stopIfTrue="1">
      <formula>0</formula>
    </cfRule>
    <cfRule type="cellIs" priority="12364" dxfId="2142" operator="greaterThan" stopIfTrue="1">
      <formula>0.0000001</formula>
    </cfRule>
  </conditionalFormatting>
  <conditionalFormatting sqref="E27">
    <cfRule type="cellIs" priority="12361" dxfId="1" operator="equal" stopIfTrue="1">
      <formula>0</formula>
    </cfRule>
    <cfRule type="cellIs" priority="12362" dxfId="2141" operator="greaterThan" stopIfTrue="1">
      <formula>0.0000001</formula>
    </cfRule>
  </conditionalFormatting>
  <conditionalFormatting sqref="E27">
    <cfRule type="cellIs" priority="12359" dxfId="1" operator="equal" stopIfTrue="1">
      <formula>0</formula>
    </cfRule>
    <cfRule type="cellIs" priority="12360" dxfId="2142" operator="greaterThan" stopIfTrue="1">
      <formula>0.0000001</formula>
    </cfRule>
  </conditionalFormatting>
  <conditionalFormatting sqref="E27">
    <cfRule type="cellIs" priority="12357" dxfId="1" operator="equal" stopIfTrue="1">
      <formula>0</formula>
    </cfRule>
    <cfRule type="cellIs" priority="12358" dxfId="2142" operator="greaterThan" stopIfTrue="1">
      <formula>0.0000001</formula>
    </cfRule>
  </conditionalFormatting>
  <conditionalFormatting sqref="E29">
    <cfRule type="cellIs" priority="12355" dxfId="1" operator="equal" stopIfTrue="1">
      <formula>0</formula>
    </cfRule>
    <cfRule type="cellIs" priority="12356" dxfId="2141" operator="greaterThan" stopIfTrue="1">
      <formula>0.0000001</formula>
    </cfRule>
  </conditionalFormatting>
  <conditionalFormatting sqref="E29">
    <cfRule type="cellIs" priority="12353" dxfId="1" operator="equal" stopIfTrue="1">
      <formula>0</formula>
    </cfRule>
    <cfRule type="cellIs" priority="12354" dxfId="2141" operator="greaterThan" stopIfTrue="1">
      <formula>0.0000001</formula>
    </cfRule>
  </conditionalFormatting>
  <conditionalFormatting sqref="E29">
    <cfRule type="cellIs" priority="12351" dxfId="1" operator="equal" stopIfTrue="1">
      <formula>0</formula>
    </cfRule>
    <cfRule type="cellIs" priority="12352" dxfId="2142" operator="greaterThan" stopIfTrue="1">
      <formula>0.0000001</formula>
    </cfRule>
  </conditionalFormatting>
  <conditionalFormatting sqref="E29">
    <cfRule type="cellIs" priority="12349" dxfId="1" operator="equal" stopIfTrue="1">
      <formula>0</formula>
    </cfRule>
    <cfRule type="cellIs" priority="12350" dxfId="2142" operator="greaterThan" stopIfTrue="1">
      <formula>0.0000001</formula>
    </cfRule>
  </conditionalFormatting>
  <conditionalFormatting sqref="E29">
    <cfRule type="cellIs" priority="12347" dxfId="1" operator="equal" stopIfTrue="1">
      <formula>0</formula>
    </cfRule>
    <cfRule type="cellIs" priority="12348" dxfId="2141" operator="greaterThan" stopIfTrue="1">
      <formula>0.0000001</formula>
    </cfRule>
  </conditionalFormatting>
  <conditionalFormatting sqref="E29">
    <cfRule type="cellIs" priority="12345" dxfId="1" operator="equal" stopIfTrue="1">
      <formula>0</formula>
    </cfRule>
    <cfRule type="cellIs" priority="12346" dxfId="2142" operator="greaterThan" stopIfTrue="1">
      <formula>0.0000001</formula>
    </cfRule>
  </conditionalFormatting>
  <conditionalFormatting sqref="E29">
    <cfRule type="cellIs" priority="12343" dxfId="1" operator="equal" stopIfTrue="1">
      <formula>0</formula>
    </cfRule>
    <cfRule type="cellIs" priority="12344" dxfId="2142" operator="greaterThan" stopIfTrue="1">
      <formula>0.0000001</formula>
    </cfRule>
  </conditionalFormatting>
  <conditionalFormatting sqref="E31">
    <cfRule type="cellIs" priority="12341" dxfId="1" operator="equal" stopIfTrue="1">
      <formula>0</formula>
    </cfRule>
    <cfRule type="cellIs" priority="12342" dxfId="2141" operator="greaterThan" stopIfTrue="1">
      <formula>0.0000001</formula>
    </cfRule>
  </conditionalFormatting>
  <conditionalFormatting sqref="E31">
    <cfRule type="cellIs" priority="12339" dxfId="1" operator="equal" stopIfTrue="1">
      <formula>0</formula>
    </cfRule>
    <cfRule type="cellIs" priority="12340" dxfId="2141" operator="greaterThan" stopIfTrue="1">
      <formula>0.0000001</formula>
    </cfRule>
  </conditionalFormatting>
  <conditionalFormatting sqref="E31">
    <cfRule type="cellIs" priority="12337" dxfId="1" operator="equal" stopIfTrue="1">
      <formula>0</formula>
    </cfRule>
    <cfRule type="cellIs" priority="12338" dxfId="2142" operator="greaterThan" stopIfTrue="1">
      <formula>0.0000001</formula>
    </cfRule>
  </conditionalFormatting>
  <conditionalFormatting sqref="E31">
    <cfRule type="cellIs" priority="12335" dxfId="1" operator="equal" stopIfTrue="1">
      <formula>0</formula>
    </cfRule>
    <cfRule type="cellIs" priority="12336" dxfId="2142" operator="greaterThan" stopIfTrue="1">
      <formula>0.0000001</formula>
    </cfRule>
  </conditionalFormatting>
  <conditionalFormatting sqref="E31">
    <cfRule type="cellIs" priority="12333" dxfId="1" operator="equal" stopIfTrue="1">
      <formula>0</formula>
    </cfRule>
    <cfRule type="cellIs" priority="12334" dxfId="2141" operator="greaterThan" stopIfTrue="1">
      <formula>0.0000001</formula>
    </cfRule>
  </conditionalFormatting>
  <conditionalFormatting sqref="E31">
    <cfRule type="cellIs" priority="12331" dxfId="1" operator="equal" stopIfTrue="1">
      <formula>0</formula>
    </cfRule>
    <cfRule type="cellIs" priority="12332" dxfId="2142" operator="greaterThan" stopIfTrue="1">
      <formula>0.0000001</formula>
    </cfRule>
  </conditionalFormatting>
  <conditionalFormatting sqref="E31">
    <cfRule type="cellIs" priority="12329" dxfId="1" operator="equal" stopIfTrue="1">
      <formula>0</formula>
    </cfRule>
    <cfRule type="cellIs" priority="12330" dxfId="2142" operator="greaterThan" stopIfTrue="1">
      <formula>0.0000001</formula>
    </cfRule>
  </conditionalFormatting>
  <conditionalFormatting sqref="E33">
    <cfRule type="cellIs" priority="12327" dxfId="1" operator="equal" stopIfTrue="1">
      <formula>0</formula>
    </cfRule>
    <cfRule type="cellIs" priority="12328" dxfId="2141" operator="greaterThan" stopIfTrue="1">
      <formula>0.0000001</formula>
    </cfRule>
  </conditionalFormatting>
  <conditionalFormatting sqref="E33">
    <cfRule type="cellIs" priority="12325" dxfId="1" operator="equal" stopIfTrue="1">
      <formula>0</formula>
    </cfRule>
    <cfRule type="cellIs" priority="12326" dxfId="2141" operator="greaterThan" stopIfTrue="1">
      <formula>0.0000001</formula>
    </cfRule>
  </conditionalFormatting>
  <conditionalFormatting sqref="E33">
    <cfRule type="cellIs" priority="12323" dxfId="1" operator="equal" stopIfTrue="1">
      <formula>0</formula>
    </cfRule>
    <cfRule type="cellIs" priority="12324" dxfId="2142" operator="greaterThan" stopIfTrue="1">
      <formula>0.0000001</formula>
    </cfRule>
  </conditionalFormatting>
  <conditionalFormatting sqref="E33">
    <cfRule type="cellIs" priority="12321" dxfId="1" operator="equal" stopIfTrue="1">
      <formula>0</formula>
    </cfRule>
    <cfRule type="cellIs" priority="12322" dxfId="2142" operator="greaterThan" stopIfTrue="1">
      <formula>0.0000001</formula>
    </cfRule>
  </conditionalFormatting>
  <conditionalFormatting sqref="E33">
    <cfRule type="cellIs" priority="12319" dxfId="1" operator="equal" stopIfTrue="1">
      <formula>0</formula>
    </cfRule>
    <cfRule type="cellIs" priority="12320" dxfId="2141" operator="greaterThan" stopIfTrue="1">
      <formula>0.0000001</formula>
    </cfRule>
  </conditionalFormatting>
  <conditionalFormatting sqref="E33">
    <cfRule type="cellIs" priority="12317" dxfId="1" operator="equal" stopIfTrue="1">
      <formula>0</formula>
    </cfRule>
    <cfRule type="cellIs" priority="12318" dxfId="2142" operator="greaterThan" stopIfTrue="1">
      <formula>0.0000001</formula>
    </cfRule>
  </conditionalFormatting>
  <conditionalFormatting sqref="E33">
    <cfRule type="cellIs" priority="12315" dxfId="1" operator="equal" stopIfTrue="1">
      <formula>0</formula>
    </cfRule>
    <cfRule type="cellIs" priority="12316" dxfId="2142" operator="greaterThan" stopIfTrue="1">
      <formula>0.0000001</formula>
    </cfRule>
  </conditionalFormatting>
  <conditionalFormatting sqref="E35">
    <cfRule type="cellIs" priority="12313" dxfId="1" operator="equal" stopIfTrue="1">
      <formula>0</formula>
    </cfRule>
    <cfRule type="cellIs" priority="12314" dxfId="2141" operator="greaterThan" stopIfTrue="1">
      <formula>0.0000001</formula>
    </cfRule>
  </conditionalFormatting>
  <conditionalFormatting sqref="E35">
    <cfRule type="cellIs" priority="12311" dxfId="1" operator="equal" stopIfTrue="1">
      <formula>0</formula>
    </cfRule>
    <cfRule type="cellIs" priority="12312" dxfId="2141" operator="greaterThan" stopIfTrue="1">
      <formula>0.0000001</formula>
    </cfRule>
  </conditionalFormatting>
  <conditionalFormatting sqref="E35">
    <cfRule type="cellIs" priority="12309" dxfId="1" operator="equal" stopIfTrue="1">
      <formula>0</formula>
    </cfRule>
    <cfRule type="cellIs" priority="12310" dxfId="2142" operator="greaterThan" stopIfTrue="1">
      <formula>0.0000001</formula>
    </cfRule>
  </conditionalFormatting>
  <conditionalFormatting sqref="E35">
    <cfRule type="cellIs" priority="12307" dxfId="1" operator="equal" stopIfTrue="1">
      <formula>0</formula>
    </cfRule>
    <cfRule type="cellIs" priority="12308" dxfId="2142" operator="greaterThan" stopIfTrue="1">
      <formula>0.0000001</formula>
    </cfRule>
  </conditionalFormatting>
  <conditionalFormatting sqref="E35">
    <cfRule type="cellIs" priority="12305" dxfId="1" operator="equal" stopIfTrue="1">
      <formula>0</formula>
    </cfRule>
    <cfRule type="cellIs" priority="12306" dxfId="2141" operator="greaterThan" stopIfTrue="1">
      <formula>0.0000001</formula>
    </cfRule>
  </conditionalFormatting>
  <conditionalFormatting sqref="E35">
    <cfRule type="cellIs" priority="12303" dxfId="1" operator="equal" stopIfTrue="1">
      <formula>0</formula>
    </cfRule>
    <cfRule type="cellIs" priority="12304" dxfId="2142" operator="greaterThan" stopIfTrue="1">
      <formula>0.0000001</formula>
    </cfRule>
  </conditionalFormatting>
  <conditionalFormatting sqref="E35">
    <cfRule type="cellIs" priority="12301" dxfId="1" operator="equal" stopIfTrue="1">
      <formula>0</formula>
    </cfRule>
    <cfRule type="cellIs" priority="12302" dxfId="2142" operator="greaterThan" stopIfTrue="1">
      <formula>0.0000001</formula>
    </cfRule>
  </conditionalFormatting>
  <conditionalFormatting sqref="E37">
    <cfRule type="cellIs" priority="12299" dxfId="1" operator="equal" stopIfTrue="1">
      <formula>0</formula>
    </cfRule>
    <cfRule type="cellIs" priority="12300" dxfId="2141" operator="greaterThan" stopIfTrue="1">
      <formula>0.0000001</formula>
    </cfRule>
  </conditionalFormatting>
  <conditionalFormatting sqref="E37">
    <cfRule type="cellIs" priority="12297" dxfId="1" operator="equal" stopIfTrue="1">
      <formula>0</formula>
    </cfRule>
    <cfRule type="cellIs" priority="12298" dxfId="2141" operator="greaterThan" stopIfTrue="1">
      <formula>0.0000001</formula>
    </cfRule>
  </conditionalFormatting>
  <conditionalFormatting sqref="E37">
    <cfRule type="cellIs" priority="12295" dxfId="1" operator="equal" stopIfTrue="1">
      <formula>0</formula>
    </cfRule>
    <cfRule type="cellIs" priority="12296" dxfId="2142" operator="greaterThan" stopIfTrue="1">
      <formula>0.0000001</formula>
    </cfRule>
  </conditionalFormatting>
  <conditionalFormatting sqref="E37">
    <cfRule type="cellIs" priority="12293" dxfId="1" operator="equal" stopIfTrue="1">
      <formula>0</formula>
    </cfRule>
    <cfRule type="cellIs" priority="12294" dxfId="2142" operator="greaterThan" stopIfTrue="1">
      <formula>0.0000001</formula>
    </cfRule>
  </conditionalFormatting>
  <conditionalFormatting sqref="E37">
    <cfRule type="cellIs" priority="12291" dxfId="1" operator="equal" stopIfTrue="1">
      <formula>0</formula>
    </cfRule>
    <cfRule type="cellIs" priority="12292" dxfId="2141" operator="greaterThan" stopIfTrue="1">
      <formula>0.0000001</formula>
    </cfRule>
  </conditionalFormatting>
  <conditionalFormatting sqref="E37">
    <cfRule type="cellIs" priority="12289" dxfId="1" operator="equal" stopIfTrue="1">
      <formula>0</formula>
    </cfRule>
    <cfRule type="cellIs" priority="12290" dxfId="2142" operator="greaterThan" stopIfTrue="1">
      <formula>0.0000001</formula>
    </cfRule>
  </conditionalFormatting>
  <conditionalFormatting sqref="E37">
    <cfRule type="cellIs" priority="12287" dxfId="1" operator="equal" stopIfTrue="1">
      <formula>0</formula>
    </cfRule>
    <cfRule type="cellIs" priority="12288" dxfId="2142" operator="greaterThan" stopIfTrue="1">
      <formula>0.0000001</formula>
    </cfRule>
  </conditionalFormatting>
  <conditionalFormatting sqref="E39">
    <cfRule type="cellIs" priority="12285" dxfId="1" operator="equal" stopIfTrue="1">
      <formula>0</formula>
    </cfRule>
    <cfRule type="cellIs" priority="12286" dxfId="2141" operator="greaterThan" stopIfTrue="1">
      <formula>0.0000001</formula>
    </cfRule>
  </conditionalFormatting>
  <conditionalFormatting sqref="E39">
    <cfRule type="cellIs" priority="12283" dxfId="1" operator="equal" stopIfTrue="1">
      <formula>0</formula>
    </cfRule>
    <cfRule type="cellIs" priority="12284" dxfId="2141" operator="greaterThan" stopIfTrue="1">
      <formula>0.0000001</formula>
    </cfRule>
  </conditionalFormatting>
  <conditionalFormatting sqref="E39">
    <cfRule type="cellIs" priority="12281" dxfId="1" operator="equal" stopIfTrue="1">
      <formula>0</formula>
    </cfRule>
    <cfRule type="cellIs" priority="12282" dxfId="2142" operator="greaterThan" stopIfTrue="1">
      <formula>0.0000001</formula>
    </cfRule>
  </conditionalFormatting>
  <conditionalFormatting sqref="E39">
    <cfRule type="cellIs" priority="12279" dxfId="1" operator="equal" stopIfTrue="1">
      <formula>0</formula>
    </cfRule>
    <cfRule type="cellIs" priority="12280" dxfId="2142" operator="greaterThan" stopIfTrue="1">
      <formula>0.0000001</formula>
    </cfRule>
  </conditionalFormatting>
  <conditionalFormatting sqref="E39">
    <cfRule type="cellIs" priority="12277" dxfId="1" operator="equal" stopIfTrue="1">
      <formula>0</formula>
    </cfRule>
    <cfRule type="cellIs" priority="12278" dxfId="2141" operator="greaterThan" stopIfTrue="1">
      <formula>0.0000001</formula>
    </cfRule>
  </conditionalFormatting>
  <conditionalFormatting sqref="E39">
    <cfRule type="cellIs" priority="12275" dxfId="1" operator="equal" stopIfTrue="1">
      <formula>0</formula>
    </cfRule>
    <cfRule type="cellIs" priority="12276" dxfId="2142" operator="greaterThan" stopIfTrue="1">
      <formula>0.0000001</formula>
    </cfRule>
  </conditionalFormatting>
  <conditionalFormatting sqref="E39">
    <cfRule type="cellIs" priority="12273" dxfId="1" operator="equal" stopIfTrue="1">
      <formula>0</formula>
    </cfRule>
    <cfRule type="cellIs" priority="12274" dxfId="2142" operator="greaterThan" stopIfTrue="1">
      <formula>0.0000001</formula>
    </cfRule>
  </conditionalFormatting>
  <conditionalFormatting sqref="F19">
    <cfRule type="cellIs" priority="12137" dxfId="1" operator="equal" stopIfTrue="1">
      <formula>0</formula>
    </cfRule>
    <cfRule type="cellIs" priority="12138" dxfId="2141" operator="greaterThan" stopIfTrue="1">
      <formula>0.0000001</formula>
    </cfRule>
  </conditionalFormatting>
  <conditionalFormatting sqref="F19">
    <cfRule type="cellIs" priority="12135" dxfId="1" operator="equal" stopIfTrue="1">
      <formula>0</formula>
    </cfRule>
    <cfRule type="cellIs" priority="12136" dxfId="2142" operator="greaterThan" stopIfTrue="1">
      <formula>0.0000001</formula>
    </cfRule>
  </conditionalFormatting>
  <conditionalFormatting sqref="F19">
    <cfRule type="cellIs" priority="12133" dxfId="1" operator="equal" stopIfTrue="1">
      <formula>0</formula>
    </cfRule>
    <cfRule type="cellIs" priority="12134" dxfId="2142" operator="greaterThan" stopIfTrue="1">
      <formula>0.0000001</formula>
    </cfRule>
  </conditionalFormatting>
  <conditionalFormatting sqref="F21">
    <cfRule type="cellIs" priority="12131" dxfId="1" operator="equal" stopIfTrue="1">
      <formula>0</formula>
    </cfRule>
    <cfRule type="cellIs" priority="12132" dxfId="2141" operator="greaterThan" stopIfTrue="1">
      <formula>0.0000001</formula>
    </cfRule>
  </conditionalFormatting>
  <conditionalFormatting sqref="F21">
    <cfRule type="cellIs" priority="12127" dxfId="1" operator="equal" stopIfTrue="1">
      <formula>0</formula>
    </cfRule>
    <cfRule type="cellIs" priority="12128" dxfId="2142" operator="greaterThan" stopIfTrue="1">
      <formula>0.0000001</formula>
    </cfRule>
  </conditionalFormatting>
  <conditionalFormatting sqref="F21">
    <cfRule type="cellIs" priority="12123" dxfId="1" operator="equal" stopIfTrue="1">
      <formula>0</formula>
    </cfRule>
    <cfRule type="cellIs" priority="12124" dxfId="2141" operator="greaterThan" stopIfTrue="1">
      <formula>0.0000001</formula>
    </cfRule>
  </conditionalFormatting>
  <conditionalFormatting sqref="F21">
    <cfRule type="cellIs" priority="12121" dxfId="1" operator="equal" stopIfTrue="1">
      <formula>0</formula>
    </cfRule>
    <cfRule type="cellIs" priority="12122" dxfId="2142" operator="greaterThan" stopIfTrue="1">
      <formula>0.0000001</formula>
    </cfRule>
  </conditionalFormatting>
  <conditionalFormatting sqref="F21">
    <cfRule type="cellIs" priority="12119" dxfId="1" operator="equal" stopIfTrue="1">
      <formula>0</formula>
    </cfRule>
    <cfRule type="cellIs" priority="12120" dxfId="2142" operator="greaterThan" stopIfTrue="1">
      <formula>0.0000001</formula>
    </cfRule>
  </conditionalFormatting>
  <conditionalFormatting sqref="F23">
    <cfRule type="cellIs" priority="12117" dxfId="1" operator="equal" stopIfTrue="1">
      <formula>0</formula>
    </cfRule>
    <cfRule type="cellIs" priority="12118" dxfId="2141" operator="greaterThan" stopIfTrue="1">
      <formula>0.0000001</formula>
    </cfRule>
  </conditionalFormatting>
  <conditionalFormatting sqref="F23">
    <cfRule type="cellIs" priority="12113" dxfId="1" operator="equal" stopIfTrue="1">
      <formula>0</formula>
    </cfRule>
    <cfRule type="cellIs" priority="12114" dxfId="2142" operator="greaterThan" stopIfTrue="1">
      <formula>0.0000001</formula>
    </cfRule>
  </conditionalFormatting>
  <conditionalFormatting sqref="F23">
    <cfRule type="cellIs" priority="12109" dxfId="1" operator="equal" stopIfTrue="1">
      <formula>0</formula>
    </cfRule>
    <cfRule type="cellIs" priority="12110" dxfId="2141" operator="greaterThan" stopIfTrue="1">
      <formula>0.0000001</formula>
    </cfRule>
  </conditionalFormatting>
  <conditionalFormatting sqref="F23">
    <cfRule type="cellIs" priority="12107" dxfId="1" operator="equal" stopIfTrue="1">
      <formula>0</formula>
    </cfRule>
    <cfRule type="cellIs" priority="12108" dxfId="2142" operator="greaterThan" stopIfTrue="1">
      <formula>0.0000001</formula>
    </cfRule>
  </conditionalFormatting>
  <conditionalFormatting sqref="F23">
    <cfRule type="cellIs" priority="12105" dxfId="1" operator="equal" stopIfTrue="1">
      <formula>0</formula>
    </cfRule>
    <cfRule type="cellIs" priority="12106" dxfId="2142" operator="greaterThan" stopIfTrue="1">
      <formula>0.0000001</formula>
    </cfRule>
  </conditionalFormatting>
  <conditionalFormatting sqref="F25">
    <cfRule type="cellIs" priority="12103" dxfId="1" operator="equal" stopIfTrue="1">
      <formula>0</formula>
    </cfRule>
    <cfRule type="cellIs" priority="12104" dxfId="2141" operator="greaterThan" stopIfTrue="1">
      <formula>0.0000001</formula>
    </cfRule>
  </conditionalFormatting>
  <conditionalFormatting sqref="F25">
    <cfRule type="cellIs" priority="12099" dxfId="1" operator="equal" stopIfTrue="1">
      <formula>0</formula>
    </cfRule>
    <cfRule type="cellIs" priority="12100" dxfId="2142" operator="greaterThan" stopIfTrue="1">
      <formula>0.0000001</formula>
    </cfRule>
  </conditionalFormatting>
  <conditionalFormatting sqref="E33">
    <cfRule type="cellIs" priority="12229" dxfId="1" operator="equal" stopIfTrue="1">
      <formula>0</formula>
    </cfRule>
    <cfRule type="cellIs" priority="12230" dxfId="2141" operator="greaterThan" stopIfTrue="1">
      <formula>0.0000001</formula>
    </cfRule>
  </conditionalFormatting>
  <conditionalFormatting sqref="E33">
    <cfRule type="cellIs" priority="12227" dxfId="1" operator="equal" stopIfTrue="1">
      <formula>0</formula>
    </cfRule>
    <cfRule type="cellIs" priority="12228" dxfId="2141" operator="greaterThan" stopIfTrue="1">
      <formula>0.0000001</formula>
    </cfRule>
  </conditionalFormatting>
  <conditionalFormatting sqref="E33">
    <cfRule type="cellIs" priority="12225" dxfId="1" operator="equal" stopIfTrue="1">
      <formula>0</formula>
    </cfRule>
    <cfRule type="cellIs" priority="12226" dxfId="2142" operator="greaterThan" stopIfTrue="1">
      <formula>0.0000001</formula>
    </cfRule>
  </conditionalFormatting>
  <conditionalFormatting sqref="E33">
    <cfRule type="cellIs" priority="12223" dxfId="1" operator="equal" stopIfTrue="1">
      <formula>0</formula>
    </cfRule>
    <cfRule type="cellIs" priority="12224" dxfId="2142" operator="greaterThan" stopIfTrue="1">
      <formula>0.0000001</formula>
    </cfRule>
  </conditionalFormatting>
  <conditionalFormatting sqref="E33">
    <cfRule type="cellIs" priority="12221" dxfId="1" operator="equal" stopIfTrue="1">
      <formula>0</formula>
    </cfRule>
    <cfRule type="cellIs" priority="12222" dxfId="2141" operator="greaterThan" stopIfTrue="1">
      <formula>0.0000001</formula>
    </cfRule>
  </conditionalFormatting>
  <conditionalFormatting sqref="E33">
    <cfRule type="cellIs" priority="12219" dxfId="1" operator="equal" stopIfTrue="1">
      <formula>0</formula>
    </cfRule>
    <cfRule type="cellIs" priority="12220" dxfId="2142" operator="greaterThan" stopIfTrue="1">
      <formula>0.0000001</formula>
    </cfRule>
  </conditionalFormatting>
  <conditionalFormatting sqref="E33">
    <cfRule type="cellIs" priority="12217" dxfId="1" operator="equal" stopIfTrue="1">
      <formula>0</formula>
    </cfRule>
    <cfRule type="cellIs" priority="12218" dxfId="2142" operator="greaterThan" stopIfTrue="1">
      <formula>0.0000001</formula>
    </cfRule>
  </conditionalFormatting>
  <conditionalFormatting sqref="E33">
    <cfRule type="cellIs" priority="12215" dxfId="1" operator="equal" stopIfTrue="1">
      <formula>0</formula>
    </cfRule>
    <cfRule type="cellIs" priority="12216" dxfId="2141" operator="greaterThan" stopIfTrue="1">
      <formula>0.0000001</formula>
    </cfRule>
  </conditionalFormatting>
  <conditionalFormatting sqref="E33">
    <cfRule type="cellIs" priority="12213" dxfId="1" operator="equal" stopIfTrue="1">
      <formula>0</formula>
    </cfRule>
    <cfRule type="cellIs" priority="12214" dxfId="2141" operator="greaterThan" stopIfTrue="1">
      <formula>0.0000001</formula>
    </cfRule>
  </conditionalFormatting>
  <conditionalFormatting sqref="E33">
    <cfRule type="cellIs" priority="12211" dxfId="1" operator="equal" stopIfTrue="1">
      <formula>0</formula>
    </cfRule>
    <cfRule type="cellIs" priority="12212" dxfId="2142" operator="greaterThan" stopIfTrue="1">
      <formula>0.0000001</formula>
    </cfRule>
  </conditionalFormatting>
  <conditionalFormatting sqref="E33">
    <cfRule type="cellIs" priority="12209" dxfId="1" operator="equal" stopIfTrue="1">
      <formula>0</formula>
    </cfRule>
    <cfRule type="cellIs" priority="12210" dxfId="2142" operator="greaterThan" stopIfTrue="1">
      <formula>0.0000001</formula>
    </cfRule>
  </conditionalFormatting>
  <conditionalFormatting sqref="E33">
    <cfRule type="cellIs" priority="12207" dxfId="1" operator="equal" stopIfTrue="1">
      <formula>0</formula>
    </cfRule>
    <cfRule type="cellIs" priority="12208" dxfId="2141" operator="greaterThan" stopIfTrue="1">
      <formula>0.0000001</formula>
    </cfRule>
  </conditionalFormatting>
  <conditionalFormatting sqref="E33">
    <cfRule type="cellIs" priority="12205" dxfId="1" operator="equal" stopIfTrue="1">
      <formula>0</formula>
    </cfRule>
    <cfRule type="cellIs" priority="12206" dxfId="2142" operator="greaterThan" stopIfTrue="1">
      <formula>0.0000001</formula>
    </cfRule>
  </conditionalFormatting>
  <conditionalFormatting sqref="E33">
    <cfRule type="cellIs" priority="12203" dxfId="1" operator="equal" stopIfTrue="1">
      <formula>0</formula>
    </cfRule>
    <cfRule type="cellIs" priority="12204" dxfId="2142" operator="greaterThan" stopIfTrue="1">
      <formula>0.0000001</formula>
    </cfRule>
  </conditionalFormatting>
  <conditionalFormatting sqref="E35">
    <cfRule type="cellIs" priority="12201" dxfId="1" operator="equal" stopIfTrue="1">
      <formula>0</formula>
    </cfRule>
    <cfRule type="cellIs" priority="12202" dxfId="2141" operator="greaterThan" stopIfTrue="1">
      <formula>0.0000001</formula>
    </cfRule>
  </conditionalFormatting>
  <conditionalFormatting sqref="E35">
    <cfRule type="cellIs" priority="12199" dxfId="1" operator="equal" stopIfTrue="1">
      <formula>0</formula>
    </cfRule>
    <cfRule type="cellIs" priority="12200" dxfId="2141" operator="greaterThan" stopIfTrue="1">
      <formula>0.0000001</formula>
    </cfRule>
  </conditionalFormatting>
  <conditionalFormatting sqref="E35">
    <cfRule type="cellIs" priority="12197" dxfId="1" operator="equal" stopIfTrue="1">
      <formula>0</formula>
    </cfRule>
    <cfRule type="cellIs" priority="12198" dxfId="2142" operator="greaterThan" stopIfTrue="1">
      <formula>0.0000001</formula>
    </cfRule>
  </conditionalFormatting>
  <conditionalFormatting sqref="E35">
    <cfRule type="cellIs" priority="12195" dxfId="1" operator="equal" stopIfTrue="1">
      <formula>0</formula>
    </cfRule>
    <cfRule type="cellIs" priority="12196" dxfId="2142" operator="greaterThan" stopIfTrue="1">
      <formula>0.0000001</formula>
    </cfRule>
  </conditionalFormatting>
  <conditionalFormatting sqref="E35">
    <cfRule type="cellIs" priority="12193" dxfId="1" operator="equal" stopIfTrue="1">
      <formula>0</formula>
    </cfRule>
    <cfRule type="cellIs" priority="12194" dxfId="2141" operator="greaterThan" stopIfTrue="1">
      <formula>0.0000001</formula>
    </cfRule>
  </conditionalFormatting>
  <conditionalFormatting sqref="E35">
    <cfRule type="cellIs" priority="12191" dxfId="1" operator="equal" stopIfTrue="1">
      <formula>0</formula>
    </cfRule>
    <cfRule type="cellIs" priority="12192" dxfId="2142" operator="greaterThan" stopIfTrue="1">
      <formula>0.0000001</formula>
    </cfRule>
  </conditionalFormatting>
  <conditionalFormatting sqref="E35">
    <cfRule type="cellIs" priority="12189" dxfId="1" operator="equal" stopIfTrue="1">
      <formula>0</formula>
    </cfRule>
    <cfRule type="cellIs" priority="12190" dxfId="2142" operator="greaterThan" stopIfTrue="1">
      <formula>0.0000001</formula>
    </cfRule>
  </conditionalFormatting>
  <conditionalFormatting sqref="E35">
    <cfRule type="cellIs" priority="12187" dxfId="1" operator="equal" stopIfTrue="1">
      <formula>0</formula>
    </cfRule>
    <cfRule type="cellIs" priority="12188" dxfId="2141" operator="greaterThan" stopIfTrue="1">
      <formula>0.0000001</formula>
    </cfRule>
  </conditionalFormatting>
  <conditionalFormatting sqref="E35">
    <cfRule type="cellIs" priority="12185" dxfId="1" operator="equal" stopIfTrue="1">
      <formula>0</formula>
    </cfRule>
    <cfRule type="cellIs" priority="12186" dxfId="2141" operator="greaterThan" stopIfTrue="1">
      <formula>0.0000001</formula>
    </cfRule>
  </conditionalFormatting>
  <conditionalFormatting sqref="E35">
    <cfRule type="cellIs" priority="12183" dxfId="1" operator="equal" stopIfTrue="1">
      <formula>0</formula>
    </cfRule>
    <cfRule type="cellIs" priority="12184" dxfId="2142" operator="greaterThan" stopIfTrue="1">
      <formula>0.0000001</formula>
    </cfRule>
  </conditionalFormatting>
  <conditionalFormatting sqref="E35">
    <cfRule type="cellIs" priority="12181" dxfId="1" operator="equal" stopIfTrue="1">
      <formula>0</formula>
    </cfRule>
    <cfRule type="cellIs" priority="12182" dxfId="2142" operator="greaterThan" stopIfTrue="1">
      <formula>0.0000001</formula>
    </cfRule>
  </conditionalFormatting>
  <conditionalFormatting sqref="E35">
    <cfRule type="cellIs" priority="12179" dxfId="1" operator="equal" stopIfTrue="1">
      <formula>0</formula>
    </cfRule>
    <cfRule type="cellIs" priority="12180" dxfId="2141" operator="greaterThan" stopIfTrue="1">
      <formula>0.0000001</formula>
    </cfRule>
  </conditionalFormatting>
  <conditionalFormatting sqref="E35">
    <cfRule type="cellIs" priority="12177" dxfId="1" operator="equal" stopIfTrue="1">
      <formula>0</formula>
    </cfRule>
    <cfRule type="cellIs" priority="12178" dxfId="2142" operator="greaterThan" stopIfTrue="1">
      <formula>0.0000001</formula>
    </cfRule>
  </conditionalFormatting>
  <conditionalFormatting sqref="E35">
    <cfRule type="cellIs" priority="12175" dxfId="1" operator="equal" stopIfTrue="1">
      <formula>0</formula>
    </cfRule>
    <cfRule type="cellIs" priority="12176" dxfId="2142" operator="greaterThan" stopIfTrue="1">
      <formula>0.0000001</formula>
    </cfRule>
  </conditionalFormatting>
  <conditionalFormatting sqref="F17">
    <cfRule type="cellIs" priority="12159" dxfId="1" operator="equal" stopIfTrue="1">
      <formula>0</formula>
    </cfRule>
    <cfRule type="cellIs" priority="12160" dxfId="2141" operator="greaterThan" stopIfTrue="1">
      <formula>0.0000001</formula>
    </cfRule>
  </conditionalFormatting>
  <conditionalFormatting sqref="F17">
    <cfRule type="cellIs" priority="12157" dxfId="1" operator="equal" stopIfTrue="1">
      <formula>0</formula>
    </cfRule>
    <cfRule type="cellIs" priority="12158" dxfId="2141" operator="greaterThan" stopIfTrue="1">
      <formula>0.0000001</formula>
    </cfRule>
  </conditionalFormatting>
  <conditionalFormatting sqref="F17">
    <cfRule type="cellIs" priority="12155" dxfId="1" operator="equal" stopIfTrue="1">
      <formula>0</formula>
    </cfRule>
    <cfRule type="cellIs" priority="12156" dxfId="2142" operator="greaterThan" stopIfTrue="1">
      <formula>0.0000001</formula>
    </cfRule>
  </conditionalFormatting>
  <conditionalFormatting sqref="F17">
    <cfRule type="cellIs" priority="12153" dxfId="1" operator="equal" stopIfTrue="1">
      <formula>0</formula>
    </cfRule>
    <cfRule type="cellIs" priority="12154" dxfId="2142" operator="greaterThan" stopIfTrue="1">
      <formula>0.0000001</formula>
    </cfRule>
  </conditionalFormatting>
  <conditionalFormatting sqref="F17">
    <cfRule type="cellIs" priority="12151" dxfId="1" operator="equal" stopIfTrue="1">
      <formula>0</formula>
    </cfRule>
    <cfRule type="cellIs" priority="12152" dxfId="2141" operator="greaterThan" stopIfTrue="1">
      <formula>0.0000001</formula>
    </cfRule>
  </conditionalFormatting>
  <conditionalFormatting sqref="F17">
    <cfRule type="cellIs" priority="12149" dxfId="1" operator="equal" stopIfTrue="1">
      <formula>0</formula>
    </cfRule>
    <cfRule type="cellIs" priority="12150" dxfId="2142" operator="greaterThan" stopIfTrue="1">
      <formula>0.0000001</formula>
    </cfRule>
  </conditionalFormatting>
  <conditionalFormatting sqref="F17">
    <cfRule type="cellIs" priority="12147" dxfId="1" operator="equal" stopIfTrue="1">
      <formula>0</formula>
    </cfRule>
    <cfRule type="cellIs" priority="12148" dxfId="2142" operator="greaterThan" stopIfTrue="1">
      <formula>0.0000001</formula>
    </cfRule>
  </conditionalFormatting>
  <conditionalFormatting sqref="F19">
    <cfRule type="cellIs" priority="12145" dxfId="1" operator="equal" stopIfTrue="1">
      <formula>0</formula>
    </cfRule>
    <cfRule type="cellIs" priority="12146" dxfId="2141" operator="greaterThan" stopIfTrue="1">
      <formula>0.0000001</formula>
    </cfRule>
  </conditionalFormatting>
  <conditionalFormatting sqref="F19">
    <cfRule type="cellIs" priority="12143" dxfId="1" operator="equal" stopIfTrue="1">
      <formula>0</formula>
    </cfRule>
    <cfRule type="cellIs" priority="12144" dxfId="2141" operator="greaterThan" stopIfTrue="1">
      <formula>0.0000001</formula>
    </cfRule>
  </conditionalFormatting>
  <conditionalFormatting sqref="F19">
    <cfRule type="cellIs" priority="12141" dxfId="1" operator="equal" stopIfTrue="1">
      <formula>0</formula>
    </cfRule>
    <cfRule type="cellIs" priority="12142" dxfId="2142" operator="greaterThan" stopIfTrue="1">
      <formula>0.0000001</formula>
    </cfRule>
  </conditionalFormatting>
  <conditionalFormatting sqref="F19">
    <cfRule type="cellIs" priority="12139" dxfId="1" operator="equal" stopIfTrue="1">
      <formula>0</formula>
    </cfRule>
    <cfRule type="cellIs" priority="12140" dxfId="2142" operator="greaterThan" stopIfTrue="1">
      <formula>0.0000001</formula>
    </cfRule>
  </conditionalFormatting>
  <conditionalFormatting sqref="F21">
    <cfRule type="cellIs" priority="12129" dxfId="1" operator="equal" stopIfTrue="1">
      <formula>0</formula>
    </cfRule>
    <cfRule type="cellIs" priority="12130" dxfId="2141" operator="greaterThan" stopIfTrue="1">
      <formula>0.0000001</formula>
    </cfRule>
  </conditionalFormatting>
  <conditionalFormatting sqref="F21">
    <cfRule type="cellIs" priority="12125" dxfId="1" operator="equal" stopIfTrue="1">
      <formula>0</formula>
    </cfRule>
    <cfRule type="cellIs" priority="12126" dxfId="2142" operator="greaterThan" stopIfTrue="1">
      <formula>0.0000001</formula>
    </cfRule>
  </conditionalFormatting>
  <conditionalFormatting sqref="F23">
    <cfRule type="cellIs" priority="12115" dxfId="1" operator="equal" stopIfTrue="1">
      <formula>0</formula>
    </cfRule>
    <cfRule type="cellIs" priority="12116" dxfId="2141" operator="greaterThan" stopIfTrue="1">
      <formula>0.0000001</formula>
    </cfRule>
  </conditionalFormatting>
  <conditionalFormatting sqref="F23">
    <cfRule type="cellIs" priority="12111" dxfId="1" operator="equal" stopIfTrue="1">
      <formula>0</formula>
    </cfRule>
    <cfRule type="cellIs" priority="12112" dxfId="2142" operator="greaterThan" stopIfTrue="1">
      <formula>0.0000001</formula>
    </cfRule>
  </conditionalFormatting>
  <conditionalFormatting sqref="F25">
    <cfRule type="cellIs" priority="12101" dxfId="1" operator="equal" stopIfTrue="1">
      <formula>0</formula>
    </cfRule>
    <cfRule type="cellIs" priority="12102" dxfId="2141" operator="greaterThan" stopIfTrue="1">
      <formula>0.0000001</formula>
    </cfRule>
  </conditionalFormatting>
  <conditionalFormatting sqref="F25">
    <cfRule type="cellIs" priority="12097" dxfId="1" operator="equal" stopIfTrue="1">
      <formula>0</formula>
    </cfRule>
    <cfRule type="cellIs" priority="12098" dxfId="2142" operator="greaterThan" stopIfTrue="1">
      <formula>0.0000001</formula>
    </cfRule>
  </conditionalFormatting>
  <conditionalFormatting sqref="F25">
    <cfRule type="cellIs" priority="12095" dxfId="1" operator="equal" stopIfTrue="1">
      <formula>0</formula>
    </cfRule>
    <cfRule type="cellIs" priority="12096" dxfId="2141" operator="greaterThan" stopIfTrue="1">
      <formula>0.0000001</formula>
    </cfRule>
  </conditionalFormatting>
  <conditionalFormatting sqref="F25">
    <cfRule type="cellIs" priority="12093" dxfId="1" operator="equal" stopIfTrue="1">
      <formula>0</formula>
    </cfRule>
    <cfRule type="cellIs" priority="12094" dxfId="2142" operator="greaterThan" stopIfTrue="1">
      <formula>0.0000001</formula>
    </cfRule>
  </conditionalFormatting>
  <conditionalFormatting sqref="F25">
    <cfRule type="cellIs" priority="12091" dxfId="1" operator="equal" stopIfTrue="1">
      <formula>0</formula>
    </cfRule>
    <cfRule type="cellIs" priority="12092" dxfId="2142" operator="greaterThan" stopIfTrue="1">
      <formula>0.0000001</formula>
    </cfRule>
  </conditionalFormatting>
  <conditionalFormatting sqref="F27">
    <cfRule type="cellIs" priority="12089" dxfId="1" operator="equal" stopIfTrue="1">
      <formula>0</formula>
    </cfRule>
    <cfRule type="cellIs" priority="12090" dxfId="2141" operator="greaterThan" stopIfTrue="1">
      <formula>0.0000001</formula>
    </cfRule>
  </conditionalFormatting>
  <conditionalFormatting sqref="F27">
    <cfRule type="cellIs" priority="12087" dxfId="1" operator="equal" stopIfTrue="1">
      <formula>0</formula>
    </cfRule>
    <cfRule type="cellIs" priority="12088" dxfId="2141" operator="greaterThan" stopIfTrue="1">
      <formula>0.0000001</formula>
    </cfRule>
  </conditionalFormatting>
  <conditionalFormatting sqref="F27">
    <cfRule type="cellIs" priority="12085" dxfId="1" operator="equal" stopIfTrue="1">
      <formula>0</formula>
    </cfRule>
    <cfRule type="cellIs" priority="12086" dxfId="2142" operator="greaterThan" stopIfTrue="1">
      <formula>0.0000001</formula>
    </cfRule>
  </conditionalFormatting>
  <conditionalFormatting sqref="F27">
    <cfRule type="cellIs" priority="12083" dxfId="1" operator="equal" stopIfTrue="1">
      <formula>0</formula>
    </cfRule>
    <cfRule type="cellIs" priority="12084" dxfId="2142" operator="greaterThan" stopIfTrue="1">
      <formula>0.0000001</formula>
    </cfRule>
  </conditionalFormatting>
  <conditionalFormatting sqref="F27">
    <cfRule type="cellIs" priority="12081" dxfId="1" operator="equal" stopIfTrue="1">
      <formula>0</formula>
    </cfRule>
    <cfRule type="cellIs" priority="12082" dxfId="2141" operator="greaterThan" stopIfTrue="1">
      <formula>0.0000001</formula>
    </cfRule>
  </conditionalFormatting>
  <conditionalFormatting sqref="F27">
    <cfRule type="cellIs" priority="12079" dxfId="1" operator="equal" stopIfTrue="1">
      <formula>0</formula>
    </cfRule>
    <cfRule type="cellIs" priority="12080" dxfId="2142" operator="greaterThan" stopIfTrue="1">
      <formula>0.0000001</formula>
    </cfRule>
  </conditionalFormatting>
  <conditionalFormatting sqref="F27">
    <cfRule type="cellIs" priority="12077" dxfId="1" operator="equal" stopIfTrue="1">
      <formula>0</formula>
    </cfRule>
    <cfRule type="cellIs" priority="12078" dxfId="2142" operator="greaterThan" stopIfTrue="1">
      <formula>0.0000001</formula>
    </cfRule>
  </conditionalFormatting>
  <conditionalFormatting sqref="F17">
    <cfRule type="cellIs" priority="11879" dxfId="1" operator="equal" stopIfTrue="1">
      <formula>0</formula>
    </cfRule>
    <cfRule type="cellIs" priority="11880" dxfId="2141" operator="greaterThan" stopIfTrue="1">
      <formula>0.0000001</formula>
    </cfRule>
  </conditionalFormatting>
  <conditionalFormatting sqref="F17">
    <cfRule type="cellIs" priority="11877" dxfId="1" operator="equal" stopIfTrue="1">
      <formula>0</formula>
    </cfRule>
    <cfRule type="cellIs" priority="11878" dxfId="2141" operator="greaterThan" stopIfTrue="1">
      <formula>0.0000001</formula>
    </cfRule>
  </conditionalFormatting>
  <conditionalFormatting sqref="F17">
    <cfRule type="cellIs" priority="11875" dxfId="1" operator="equal" stopIfTrue="1">
      <formula>0</formula>
    </cfRule>
    <cfRule type="cellIs" priority="11876" dxfId="2142" operator="greaterThan" stopIfTrue="1">
      <formula>0.0000001</formula>
    </cfRule>
  </conditionalFormatting>
  <conditionalFormatting sqref="F17">
    <cfRule type="cellIs" priority="11873" dxfId="1" operator="equal" stopIfTrue="1">
      <formula>0</formula>
    </cfRule>
    <cfRule type="cellIs" priority="11874" dxfId="2142" operator="greaterThan" stopIfTrue="1">
      <formula>0.0000001</formula>
    </cfRule>
  </conditionalFormatting>
  <conditionalFormatting sqref="F17">
    <cfRule type="cellIs" priority="11871" dxfId="1" operator="equal" stopIfTrue="1">
      <formula>0</formula>
    </cfRule>
    <cfRule type="cellIs" priority="11872" dxfId="2141" operator="greaterThan" stopIfTrue="1">
      <formula>0.0000001</formula>
    </cfRule>
  </conditionalFormatting>
  <conditionalFormatting sqref="F17">
    <cfRule type="cellIs" priority="11869" dxfId="1" operator="equal" stopIfTrue="1">
      <formula>0</formula>
    </cfRule>
    <cfRule type="cellIs" priority="11870" dxfId="2142" operator="greaterThan" stopIfTrue="1">
      <formula>0.0000001</formula>
    </cfRule>
  </conditionalFormatting>
  <conditionalFormatting sqref="F17">
    <cfRule type="cellIs" priority="11867" dxfId="1" operator="equal" stopIfTrue="1">
      <formula>0</formula>
    </cfRule>
    <cfRule type="cellIs" priority="11868" dxfId="2142" operator="greaterThan" stopIfTrue="1">
      <formula>0.0000001</formula>
    </cfRule>
  </conditionalFormatting>
  <conditionalFormatting sqref="F19">
    <cfRule type="cellIs" priority="11865" dxfId="1" operator="equal" stopIfTrue="1">
      <formula>0</formula>
    </cfRule>
    <cfRule type="cellIs" priority="11866" dxfId="2141" operator="greaterThan" stopIfTrue="1">
      <formula>0.0000001</formula>
    </cfRule>
  </conditionalFormatting>
  <conditionalFormatting sqref="F19">
    <cfRule type="cellIs" priority="11863" dxfId="1" operator="equal" stopIfTrue="1">
      <formula>0</formula>
    </cfRule>
    <cfRule type="cellIs" priority="11864" dxfId="2141" operator="greaterThan" stopIfTrue="1">
      <formula>0.0000001</formula>
    </cfRule>
  </conditionalFormatting>
  <conditionalFormatting sqref="F19">
    <cfRule type="cellIs" priority="11861" dxfId="1" operator="equal" stopIfTrue="1">
      <formula>0</formula>
    </cfRule>
    <cfRule type="cellIs" priority="11862" dxfId="2142" operator="greaterThan" stopIfTrue="1">
      <formula>0.0000001</formula>
    </cfRule>
  </conditionalFormatting>
  <conditionalFormatting sqref="F19">
    <cfRule type="cellIs" priority="11859" dxfId="1" operator="equal" stopIfTrue="1">
      <formula>0</formula>
    </cfRule>
    <cfRule type="cellIs" priority="11860" dxfId="2142" operator="greaterThan" stopIfTrue="1">
      <formula>0.0000001</formula>
    </cfRule>
  </conditionalFormatting>
  <conditionalFormatting sqref="F19">
    <cfRule type="cellIs" priority="11857" dxfId="1" operator="equal" stopIfTrue="1">
      <formula>0</formula>
    </cfRule>
    <cfRule type="cellIs" priority="11858" dxfId="2141" operator="greaterThan" stopIfTrue="1">
      <formula>0.0000001</formula>
    </cfRule>
  </conditionalFormatting>
  <conditionalFormatting sqref="F19">
    <cfRule type="cellIs" priority="11855" dxfId="1" operator="equal" stopIfTrue="1">
      <formula>0</formula>
    </cfRule>
    <cfRule type="cellIs" priority="11856" dxfId="2142" operator="greaterThan" stopIfTrue="1">
      <formula>0.0000001</formula>
    </cfRule>
  </conditionalFormatting>
  <conditionalFormatting sqref="F19">
    <cfRule type="cellIs" priority="11853" dxfId="1" operator="equal" stopIfTrue="1">
      <formula>0</formula>
    </cfRule>
    <cfRule type="cellIs" priority="11854" dxfId="2142" operator="greaterThan" stopIfTrue="1">
      <formula>0.0000001</formula>
    </cfRule>
  </conditionalFormatting>
  <conditionalFormatting sqref="F21">
    <cfRule type="cellIs" priority="11851" dxfId="1" operator="equal" stopIfTrue="1">
      <formula>0</formula>
    </cfRule>
    <cfRule type="cellIs" priority="11852" dxfId="2141" operator="greaterThan" stopIfTrue="1">
      <formula>0.0000001</formula>
    </cfRule>
  </conditionalFormatting>
  <conditionalFormatting sqref="F21">
    <cfRule type="cellIs" priority="11849" dxfId="1" operator="equal" stopIfTrue="1">
      <formula>0</formula>
    </cfRule>
    <cfRule type="cellIs" priority="11850" dxfId="2141" operator="greaterThan" stopIfTrue="1">
      <formula>0.0000001</formula>
    </cfRule>
  </conditionalFormatting>
  <conditionalFormatting sqref="F21">
    <cfRule type="cellIs" priority="11847" dxfId="1" operator="equal" stopIfTrue="1">
      <formula>0</formula>
    </cfRule>
    <cfRule type="cellIs" priority="11848" dxfId="2142" operator="greaterThan" stopIfTrue="1">
      <formula>0.0000001</formula>
    </cfRule>
  </conditionalFormatting>
  <conditionalFormatting sqref="F21">
    <cfRule type="cellIs" priority="11845" dxfId="1" operator="equal" stopIfTrue="1">
      <formula>0</formula>
    </cfRule>
    <cfRule type="cellIs" priority="11846" dxfId="2142" operator="greaterThan" stopIfTrue="1">
      <formula>0.0000001</formula>
    </cfRule>
  </conditionalFormatting>
  <conditionalFormatting sqref="F21">
    <cfRule type="cellIs" priority="11843" dxfId="1" operator="equal" stopIfTrue="1">
      <formula>0</formula>
    </cfRule>
    <cfRule type="cellIs" priority="11844" dxfId="2141" operator="greaterThan" stopIfTrue="1">
      <formula>0.0000001</formula>
    </cfRule>
  </conditionalFormatting>
  <conditionalFormatting sqref="F21">
    <cfRule type="cellIs" priority="11841" dxfId="1" operator="equal" stopIfTrue="1">
      <formula>0</formula>
    </cfRule>
    <cfRule type="cellIs" priority="11842" dxfId="2142" operator="greaterThan" stopIfTrue="1">
      <formula>0.0000001</formula>
    </cfRule>
  </conditionalFormatting>
  <conditionalFormatting sqref="F21">
    <cfRule type="cellIs" priority="11839" dxfId="1" operator="equal" stopIfTrue="1">
      <formula>0</formula>
    </cfRule>
    <cfRule type="cellIs" priority="11840" dxfId="2142" operator="greaterThan" stopIfTrue="1">
      <formula>0.0000001</formula>
    </cfRule>
  </conditionalFormatting>
  <conditionalFormatting sqref="F23">
    <cfRule type="cellIs" priority="11837" dxfId="1" operator="equal" stopIfTrue="1">
      <formula>0</formula>
    </cfRule>
    <cfRule type="cellIs" priority="11838" dxfId="2141" operator="greaterThan" stopIfTrue="1">
      <formula>0.0000001</formula>
    </cfRule>
  </conditionalFormatting>
  <conditionalFormatting sqref="F23">
    <cfRule type="cellIs" priority="11835" dxfId="1" operator="equal" stopIfTrue="1">
      <formula>0</formula>
    </cfRule>
    <cfRule type="cellIs" priority="11836" dxfId="2141" operator="greaterThan" stopIfTrue="1">
      <formula>0.0000001</formula>
    </cfRule>
  </conditionalFormatting>
  <conditionalFormatting sqref="F23">
    <cfRule type="cellIs" priority="11833" dxfId="1" operator="equal" stopIfTrue="1">
      <formula>0</formula>
    </cfRule>
    <cfRule type="cellIs" priority="11834" dxfId="2142" operator="greaterThan" stopIfTrue="1">
      <formula>0.0000001</formula>
    </cfRule>
  </conditionalFormatting>
  <conditionalFormatting sqref="F23">
    <cfRule type="cellIs" priority="11831" dxfId="1" operator="equal" stopIfTrue="1">
      <formula>0</formula>
    </cfRule>
    <cfRule type="cellIs" priority="11832" dxfId="2142" operator="greaterThan" stopIfTrue="1">
      <formula>0.0000001</formula>
    </cfRule>
  </conditionalFormatting>
  <conditionalFormatting sqref="F23">
    <cfRule type="cellIs" priority="11829" dxfId="1" operator="equal" stopIfTrue="1">
      <formula>0</formula>
    </cfRule>
    <cfRule type="cellIs" priority="11830" dxfId="2141" operator="greaterThan" stopIfTrue="1">
      <formula>0.0000001</formula>
    </cfRule>
  </conditionalFormatting>
  <conditionalFormatting sqref="F23">
    <cfRule type="cellIs" priority="11827" dxfId="1" operator="equal" stopIfTrue="1">
      <formula>0</formula>
    </cfRule>
    <cfRule type="cellIs" priority="11828" dxfId="2142" operator="greaterThan" stopIfTrue="1">
      <formula>0.0000001</formula>
    </cfRule>
  </conditionalFormatting>
  <conditionalFormatting sqref="F23">
    <cfRule type="cellIs" priority="11825" dxfId="1" operator="equal" stopIfTrue="1">
      <formula>0</formula>
    </cfRule>
    <cfRule type="cellIs" priority="11826" dxfId="2142" operator="greaterThan" stopIfTrue="1">
      <formula>0.0000001</formula>
    </cfRule>
  </conditionalFormatting>
  <conditionalFormatting sqref="F25">
    <cfRule type="cellIs" priority="11823" dxfId="1" operator="equal" stopIfTrue="1">
      <formula>0</formula>
    </cfRule>
    <cfRule type="cellIs" priority="11824" dxfId="2141" operator="greaterThan" stopIfTrue="1">
      <formula>0.0000001</formula>
    </cfRule>
  </conditionalFormatting>
  <conditionalFormatting sqref="F25">
    <cfRule type="cellIs" priority="11821" dxfId="1" operator="equal" stopIfTrue="1">
      <formula>0</formula>
    </cfRule>
    <cfRule type="cellIs" priority="11822" dxfId="2141" operator="greaterThan" stopIfTrue="1">
      <formula>0.0000001</formula>
    </cfRule>
  </conditionalFormatting>
  <conditionalFormatting sqref="F25">
    <cfRule type="cellIs" priority="11819" dxfId="1" operator="equal" stopIfTrue="1">
      <formula>0</formula>
    </cfRule>
    <cfRule type="cellIs" priority="11820" dxfId="2142" operator="greaterThan" stopIfTrue="1">
      <formula>0.0000001</formula>
    </cfRule>
  </conditionalFormatting>
  <conditionalFormatting sqref="F25">
    <cfRule type="cellIs" priority="11817" dxfId="1" operator="equal" stopIfTrue="1">
      <formula>0</formula>
    </cfRule>
    <cfRule type="cellIs" priority="11818" dxfId="2142" operator="greaterThan" stopIfTrue="1">
      <formula>0.0000001</formula>
    </cfRule>
  </conditionalFormatting>
  <conditionalFormatting sqref="F25">
    <cfRule type="cellIs" priority="11815" dxfId="1" operator="equal" stopIfTrue="1">
      <formula>0</formula>
    </cfRule>
    <cfRule type="cellIs" priority="11816" dxfId="2141" operator="greaterThan" stopIfTrue="1">
      <formula>0.0000001</formula>
    </cfRule>
  </conditionalFormatting>
  <conditionalFormatting sqref="F25">
    <cfRule type="cellIs" priority="11813" dxfId="1" operator="equal" stopIfTrue="1">
      <formula>0</formula>
    </cfRule>
    <cfRule type="cellIs" priority="11814" dxfId="2142" operator="greaterThan" stopIfTrue="1">
      <formula>0.0000001</formula>
    </cfRule>
  </conditionalFormatting>
  <conditionalFormatting sqref="F25">
    <cfRule type="cellIs" priority="11811" dxfId="1" operator="equal" stopIfTrue="1">
      <formula>0</formula>
    </cfRule>
    <cfRule type="cellIs" priority="11812" dxfId="2142" operator="greaterThan" stopIfTrue="1">
      <formula>0.0000001</formula>
    </cfRule>
  </conditionalFormatting>
  <conditionalFormatting sqref="F27">
    <cfRule type="cellIs" priority="11809" dxfId="1" operator="equal" stopIfTrue="1">
      <formula>0</formula>
    </cfRule>
    <cfRule type="cellIs" priority="11810" dxfId="2141" operator="greaterThan" stopIfTrue="1">
      <formula>0.0000001</formula>
    </cfRule>
  </conditionalFormatting>
  <conditionalFormatting sqref="F27">
    <cfRule type="cellIs" priority="11807" dxfId="1" operator="equal" stopIfTrue="1">
      <formula>0</formula>
    </cfRule>
    <cfRule type="cellIs" priority="11808" dxfId="2141" operator="greaterThan" stopIfTrue="1">
      <formula>0.0000001</formula>
    </cfRule>
  </conditionalFormatting>
  <conditionalFormatting sqref="F27">
    <cfRule type="cellIs" priority="11805" dxfId="1" operator="equal" stopIfTrue="1">
      <formula>0</formula>
    </cfRule>
    <cfRule type="cellIs" priority="11806" dxfId="2142" operator="greaterThan" stopIfTrue="1">
      <formula>0.0000001</formula>
    </cfRule>
  </conditionalFormatting>
  <conditionalFormatting sqref="F27">
    <cfRule type="cellIs" priority="11803" dxfId="1" operator="equal" stopIfTrue="1">
      <formula>0</formula>
    </cfRule>
    <cfRule type="cellIs" priority="11804" dxfId="2142" operator="greaterThan" stopIfTrue="1">
      <formula>0.0000001</formula>
    </cfRule>
  </conditionalFormatting>
  <conditionalFormatting sqref="F27">
    <cfRule type="cellIs" priority="11801" dxfId="1" operator="equal" stopIfTrue="1">
      <formula>0</formula>
    </cfRule>
    <cfRule type="cellIs" priority="11802" dxfId="2141" operator="greaterThan" stopIfTrue="1">
      <formula>0.0000001</formula>
    </cfRule>
  </conditionalFormatting>
  <conditionalFormatting sqref="F27">
    <cfRule type="cellIs" priority="11799" dxfId="1" operator="equal" stopIfTrue="1">
      <formula>0</formula>
    </cfRule>
    <cfRule type="cellIs" priority="11800" dxfId="2142" operator="greaterThan" stopIfTrue="1">
      <formula>0.0000001</formula>
    </cfRule>
  </conditionalFormatting>
  <conditionalFormatting sqref="F27">
    <cfRule type="cellIs" priority="11797" dxfId="1" operator="equal" stopIfTrue="1">
      <formula>0</formula>
    </cfRule>
    <cfRule type="cellIs" priority="11798" dxfId="2142" operator="greaterThan" stopIfTrue="1">
      <formula>0.0000001</formula>
    </cfRule>
  </conditionalFormatting>
  <conditionalFormatting sqref="G29">
    <cfRule type="cellIs" priority="6715" dxfId="1" operator="equal" stopIfTrue="1">
      <formula>0</formula>
    </cfRule>
    <cfRule type="cellIs" priority="6716" dxfId="2142" operator="greaterThan" stopIfTrue="1">
      <formula>0.0000001</formula>
    </cfRule>
  </conditionalFormatting>
  <conditionalFormatting sqref="G31">
    <cfRule type="cellIs" priority="6701" dxfId="1" operator="equal" stopIfTrue="1">
      <formula>0</formula>
    </cfRule>
    <cfRule type="cellIs" priority="6702" dxfId="2142" operator="greaterThan" stopIfTrue="1">
      <formula>0.0000001</formula>
    </cfRule>
  </conditionalFormatting>
  <conditionalFormatting sqref="G33">
    <cfRule type="cellIs" priority="6687" dxfId="1" operator="equal" stopIfTrue="1">
      <formula>0</formula>
    </cfRule>
    <cfRule type="cellIs" priority="6688" dxfId="2142" operator="greaterThan" stopIfTrue="1">
      <formula>0.0000001</formula>
    </cfRule>
  </conditionalFormatting>
  <conditionalFormatting sqref="G35">
    <cfRule type="cellIs" priority="6673" dxfId="1" operator="equal" stopIfTrue="1">
      <formula>0</formula>
    </cfRule>
    <cfRule type="cellIs" priority="6674" dxfId="2142" operator="greaterThan" stopIfTrue="1">
      <formula>0.0000001</formula>
    </cfRule>
  </conditionalFormatting>
  <conditionalFormatting sqref="G37">
    <cfRule type="cellIs" priority="6659" dxfId="1" operator="equal" stopIfTrue="1">
      <formula>0</formula>
    </cfRule>
    <cfRule type="cellIs" priority="6660" dxfId="2142" operator="greaterThan" stopIfTrue="1">
      <formula>0.0000001</formula>
    </cfRule>
  </conditionalFormatting>
  <conditionalFormatting sqref="G39">
    <cfRule type="cellIs" priority="6645" dxfId="1" operator="equal" stopIfTrue="1">
      <formula>0</formula>
    </cfRule>
    <cfRule type="cellIs" priority="6646" dxfId="2142" operator="greaterThan" stopIfTrue="1">
      <formula>0.0000001</formula>
    </cfRule>
  </conditionalFormatting>
  <conditionalFormatting sqref="H21">
    <cfRule type="cellIs" priority="6499" dxfId="1" operator="equal" stopIfTrue="1">
      <formula>0</formula>
    </cfRule>
    <cfRule type="cellIs" priority="6500" dxfId="2142" operator="greaterThan" stopIfTrue="1">
      <formula>0.0000001</formula>
    </cfRule>
  </conditionalFormatting>
  <conditionalFormatting sqref="H23">
    <cfRule type="cellIs" priority="6485" dxfId="1" operator="equal" stopIfTrue="1">
      <formula>0</formula>
    </cfRule>
    <cfRule type="cellIs" priority="6486" dxfId="2142" operator="greaterThan" stopIfTrue="1">
      <formula>0.0000001</formula>
    </cfRule>
  </conditionalFormatting>
  <conditionalFormatting sqref="G33">
    <cfRule type="cellIs" priority="6589" dxfId="1" operator="equal" stopIfTrue="1">
      <formula>0</formula>
    </cfRule>
    <cfRule type="cellIs" priority="6590" dxfId="2142" operator="greaterThan" stopIfTrue="1">
      <formula>0.0000001</formula>
    </cfRule>
  </conditionalFormatting>
  <conditionalFormatting sqref="G33">
    <cfRule type="cellIs" priority="6575" dxfId="1" operator="equal" stopIfTrue="1">
      <formula>0</formula>
    </cfRule>
    <cfRule type="cellIs" priority="6576" dxfId="2142" operator="greaterThan" stopIfTrue="1">
      <formula>0.0000001</formula>
    </cfRule>
  </conditionalFormatting>
  <conditionalFormatting sqref="G35">
    <cfRule type="cellIs" priority="6561" dxfId="1" operator="equal" stopIfTrue="1">
      <formula>0</formula>
    </cfRule>
    <cfRule type="cellIs" priority="6562" dxfId="2142" operator="greaterThan" stopIfTrue="1">
      <formula>0.0000001</formula>
    </cfRule>
  </conditionalFormatting>
  <conditionalFormatting sqref="G35">
    <cfRule type="cellIs" priority="6547" dxfId="1" operator="equal" stopIfTrue="1">
      <formula>0</formula>
    </cfRule>
    <cfRule type="cellIs" priority="6548" dxfId="2142" operator="greaterThan" stopIfTrue="1">
      <formula>0.0000001</formula>
    </cfRule>
  </conditionalFormatting>
  <conditionalFormatting sqref="H17">
    <cfRule type="cellIs" priority="6535" dxfId="1" operator="equal" stopIfTrue="1">
      <formula>0</formula>
    </cfRule>
    <cfRule type="cellIs" priority="6536" dxfId="2141" operator="greaterThan" stopIfTrue="1">
      <formula>0.0000001</formula>
    </cfRule>
  </conditionalFormatting>
  <conditionalFormatting sqref="H17">
    <cfRule type="cellIs" priority="6533" dxfId="1" operator="equal" stopIfTrue="1">
      <formula>0</formula>
    </cfRule>
    <cfRule type="cellIs" priority="6534" dxfId="2142" operator="greaterThan" stopIfTrue="1">
      <formula>0.0000001</formula>
    </cfRule>
  </conditionalFormatting>
  <conditionalFormatting sqref="H17">
    <cfRule type="cellIs" priority="6531" dxfId="1" operator="equal" stopIfTrue="1">
      <formula>0</formula>
    </cfRule>
    <cfRule type="cellIs" priority="6532" dxfId="2142" operator="greaterThan" stopIfTrue="1">
      <formula>0.0000001</formula>
    </cfRule>
  </conditionalFormatting>
  <conditionalFormatting sqref="H17">
    <cfRule type="cellIs" priority="6529" dxfId="1" operator="equal" stopIfTrue="1">
      <formula>0</formula>
    </cfRule>
    <cfRule type="cellIs" priority="6530" dxfId="2141" operator="greaterThan" stopIfTrue="1">
      <formula>0.0000001</formula>
    </cfRule>
  </conditionalFormatting>
  <conditionalFormatting sqref="H17">
    <cfRule type="cellIs" priority="6525" dxfId="1" operator="equal" stopIfTrue="1">
      <formula>0</formula>
    </cfRule>
    <cfRule type="cellIs" priority="6526" dxfId="2142" operator="greaterThan" stopIfTrue="1">
      <formula>0.0000001</formula>
    </cfRule>
  </conditionalFormatting>
  <conditionalFormatting sqref="H19">
    <cfRule type="cellIs" priority="6521" dxfId="1" operator="equal" stopIfTrue="1">
      <formula>0</formula>
    </cfRule>
    <cfRule type="cellIs" priority="6522" dxfId="2141" operator="greaterThan" stopIfTrue="1">
      <formula>0.0000001</formula>
    </cfRule>
  </conditionalFormatting>
  <conditionalFormatting sqref="H19">
    <cfRule type="cellIs" priority="6519" dxfId="1" operator="equal" stopIfTrue="1">
      <formula>0</formula>
    </cfRule>
    <cfRule type="cellIs" priority="6520" dxfId="2142" operator="greaterThan" stopIfTrue="1">
      <formula>0.0000001</formula>
    </cfRule>
  </conditionalFormatting>
  <conditionalFormatting sqref="H19">
    <cfRule type="cellIs" priority="6517" dxfId="1" operator="equal" stopIfTrue="1">
      <formula>0</formula>
    </cfRule>
    <cfRule type="cellIs" priority="6518" dxfId="2142" operator="greaterThan" stopIfTrue="1">
      <formula>0.0000001</formula>
    </cfRule>
  </conditionalFormatting>
  <conditionalFormatting sqref="H19">
    <cfRule type="cellIs" priority="6515" dxfId="1" operator="equal" stopIfTrue="1">
      <formula>0</formula>
    </cfRule>
    <cfRule type="cellIs" priority="6516" dxfId="2141" operator="greaterThan" stopIfTrue="1">
      <formula>0.0000001</formula>
    </cfRule>
  </conditionalFormatting>
  <conditionalFormatting sqref="H19">
    <cfRule type="cellIs" priority="6511" dxfId="1" operator="equal" stopIfTrue="1">
      <formula>0</formula>
    </cfRule>
    <cfRule type="cellIs" priority="6512" dxfId="2142" operator="greaterThan" stopIfTrue="1">
      <formula>0.0000001</formula>
    </cfRule>
  </conditionalFormatting>
  <conditionalFormatting sqref="H21">
    <cfRule type="cellIs" priority="6507" dxfId="1" operator="equal" stopIfTrue="1">
      <formula>0</formula>
    </cfRule>
    <cfRule type="cellIs" priority="6508" dxfId="2141" operator="greaterThan" stopIfTrue="1">
      <formula>0.0000001</formula>
    </cfRule>
  </conditionalFormatting>
  <conditionalFormatting sqref="H21">
    <cfRule type="cellIs" priority="6505" dxfId="1" operator="equal" stopIfTrue="1">
      <formula>0</formula>
    </cfRule>
    <cfRule type="cellIs" priority="6506" dxfId="2142" operator="greaterThan" stopIfTrue="1">
      <formula>0.0000001</formula>
    </cfRule>
  </conditionalFormatting>
  <conditionalFormatting sqref="H21">
    <cfRule type="cellIs" priority="6503" dxfId="1" operator="equal" stopIfTrue="1">
      <formula>0</formula>
    </cfRule>
    <cfRule type="cellIs" priority="6504" dxfId="2142" operator="greaterThan" stopIfTrue="1">
      <formula>0.0000001</formula>
    </cfRule>
  </conditionalFormatting>
  <conditionalFormatting sqref="H21">
    <cfRule type="cellIs" priority="6501" dxfId="1" operator="equal" stopIfTrue="1">
      <formula>0</formula>
    </cfRule>
    <cfRule type="cellIs" priority="6502" dxfId="2141" operator="greaterThan" stopIfTrue="1">
      <formula>0.0000001</formula>
    </cfRule>
  </conditionalFormatting>
  <conditionalFormatting sqref="H21">
    <cfRule type="cellIs" priority="6497" dxfId="1" operator="equal" stopIfTrue="1">
      <formula>0</formula>
    </cfRule>
    <cfRule type="cellIs" priority="6498" dxfId="2142" operator="greaterThan" stopIfTrue="1">
      <formula>0.0000001</formula>
    </cfRule>
  </conditionalFormatting>
  <conditionalFormatting sqref="H23">
    <cfRule type="cellIs" priority="6493" dxfId="1" operator="equal" stopIfTrue="1">
      <formula>0</formula>
    </cfRule>
    <cfRule type="cellIs" priority="6494" dxfId="2141" operator="greaterThan" stopIfTrue="1">
      <formula>0.0000001</formula>
    </cfRule>
  </conditionalFormatting>
  <conditionalFormatting sqref="H23">
    <cfRule type="cellIs" priority="6491" dxfId="1" operator="equal" stopIfTrue="1">
      <formula>0</formula>
    </cfRule>
    <cfRule type="cellIs" priority="6492" dxfId="2142" operator="greaterThan" stopIfTrue="1">
      <formula>0.0000001</formula>
    </cfRule>
  </conditionalFormatting>
  <conditionalFormatting sqref="H23">
    <cfRule type="cellIs" priority="6489" dxfId="1" operator="equal" stopIfTrue="1">
      <formula>0</formula>
    </cfRule>
    <cfRule type="cellIs" priority="6490" dxfId="2142" operator="greaterThan" stopIfTrue="1">
      <formula>0.0000001</formula>
    </cfRule>
  </conditionalFormatting>
  <conditionalFormatting sqref="H23">
    <cfRule type="cellIs" priority="6487" dxfId="1" operator="equal" stopIfTrue="1">
      <formula>0</formula>
    </cfRule>
    <cfRule type="cellIs" priority="6488" dxfId="2141" operator="greaterThan" stopIfTrue="1">
      <formula>0.0000001</formula>
    </cfRule>
  </conditionalFormatting>
  <conditionalFormatting sqref="H23">
    <cfRule type="cellIs" priority="6483" dxfId="1" operator="equal" stopIfTrue="1">
      <formula>0</formula>
    </cfRule>
    <cfRule type="cellIs" priority="6484" dxfId="2142" operator="greaterThan" stopIfTrue="1">
      <formula>0.0000001</formula>
    </cfRule>
  </conditionalFormatting>
  <conditionalFormatting sqref="H31">
    <cfRule type="cellIs" priority="6343" dxfId="1" operator="equal" stopIfTrue="1">
      <formula>0</formula>
    </cfRule>
    <cfRule type="cellIs" priority="6344" dxfId="2142" operator="greaterThan" stopIfTrue="1">
      <formula>0.0000001</formula>
    </cfRule>
  </conditionalFormatting>
  <conditionalFormatting sqref="H27">
    <cfRule type="cellIs" priority="6465" dxfId="1" operator="equal" stopIfTrue="1">
      <formula>0</formula>
    </cfRule>
    <cfRule type="cellIs" priority="6466" dxfId="2141" operator="greaterThan" stopIfTrue="1">
      <formula>0.0000001</formula>
    </cfRule>
  </conditionalFormatting>
  <conditionalFormatting sqref="H27">
    <cfRule type="cellIs" priority="6463" dxfId="1" operator="equal" stopIfTrue="1">
      <formula>0</formula>
    </cfRule>
    <cfRule type="cellIs" priority="6464" dxfId="2142" operator="greaterThan" stopIfTrue="1">
      <formula>0.0000001</formula>
    </cfRule>
  </conditionalFormatting>
  <conditionalFormatting sqref="H27">
    <cfRule type="cellIs" priority="6461" dxfId="1" operator="equal" stopIfTrue="1">
      <formula>0</formula>
    </cfRule>
    <cfRule type="cellIs" priority="6462" dxfId="2142" operator="greaterThan" stopIfTrue="1">
      <formula>0.0000001</formula>
    </cfRule>
  </conditionalFormatting>
  <conditionalFormatting sqref="H27">
    <cfRule type="cellIs" priority="6459" dxfId="1" operator="equal" stopIfTrue="1">
      <formula>0</formula>
    </cfRule>
    <cfRule type="cellIs" priority="6460" dxfId="2141" operator="greaterThan" stopIfTrue="1">
      <formula>0.0000001</formula>
    </cfRule>
  </conditionalFormatting>
  <conditionalFormatting sqref="H27">
    <cfRule type="cellIs" priority="6455" dxfId="1" operator="equal" stopIfTrue="1">
      <formula>0</formula>
    </cfRule>
    <cfRule type="cellIs" priority="6456" dxfId="2142" operator="greaterThan" stopIfTrue="1">
      <formula>0.0000001</formula>
    </cfRule>
  </conditionalFormatting>
  <conditionalFormatting sqref="H17">
    <cfRule type="cellIs" priority="6451" dxfId="1" operator="equal" stopIfTrue="1">
      <formula>0</formula>
    </cfRule>
    <cfRule type="cellIs" priority="6452" dxfId="2141" operator="greaterThan" stopIfTrue="1">
      <formula>0.0000001</formula>
    </cfRule>
  </conditionalFormatting>
  <conditionalFormatting sqref="H17">
    <cfRule type="cellIs" priority="6449" dxfId="1" operator="equal" stopIfTrue="1">
      <formula>0</formula>
    </cfRule>
    <cfRule type="cellIs" priority="6450" dxfId="2142" operator="greaterThan" stopIfTrue="1">
      <formula>0.0000001</formula>
    </cfRule>
  </conditionalFormatting>
  <conditionalFormatting sqref="H17">
    <cfRule type="cellIs" priority="6447" dxfId="1" operator="equal" stopIfTrue="1">
      <formula>0</formula>
    </cfRule>
    <cfRule type="cellIs" priority="6448" dxfId="2142" operator="greaterThan" stopIfTrue="1">
      <formula>0.0000001</formula>
    </cfRule>
  </conditionalFormatting>
  <conditionalFormatting sqref="G19">
    <cfRule type="cellIs" priority="6819" dxfId="1" operator="equal" stopIfTrue="1">
      <formula>0</formula>
    </cfRule>
    <cfRule type="cellIs" priority="6820" dxfId="2141" operator="greaterThan" stopIfTrue="1">
      <formula>0.0000001</formula>
    </cfRule>
  </conditionalFormatting>
  <conditionalFormatting sqref="G19">
    <cfRule type="cellIs" priority="6817" dxfId="1" operator="equal" stopIfTrue="1">
      <formula>0</formula>
    </cfRule>
    <cfRule type="cellIs" priority="6818" dxfId="2142" operator="greaterThan" stopIfTrue="1">
      <formula>0.0000001</formula>
    </cfRule>
  </conditionalFormatting>
  <conditionalFormatting sqref="G19">
    <cfRule type="cellIs" priority="6815" dxfId="1" operator="equal" stopIfTrue="1">
      <formula>0</formula>
    </cfRule>
    <cfRule type="cellIs" priority="6816" dxfId="2142" operator="greaterThan" stopIfTrue="1">
      <formula>0.0000001</formula>
    </cfRule>
  </conditionalFormatting>
  <conditionalFormatting sqref="G19">
    <cfRule type="cellIs" priority="6813" dxfId="1" operator="equal" stopIfTrue="1">
      <formula>0</formula>
    </cfRule>
    <cfRule type="cellIs" priority="6814" dxfId="2141" operator="greaterThan" stopIfTrue="1">
      <formula>0.0000001</formula>
    </cfRule>
  </conditionalFormatting>
  <conditionalFormatting sqref="G19">
    <cfRule type="cellIs" priority="6809" dxfId="1" operator="equal" stopIfTrue="1">
      <formula>0</formula>
    </cfRule>
    <cfRule type="cellIs" priority="6810" dxfId="2142" operator="greaterThan" stopIfTrue="1">
      <formula>0.0000001</formula>
    </cfRule>
  </conditionalFormatting>
  <conditionalFormatting sqref="G21">
    <cfRule type="cellIs" priority="6805" dxfId="1" operator="equal" stopIfTrue="1">
      <formula>0</formula>
    </cfRule>
    <cfRule type="cellIs" priority="6806" dxfId="2141" operator="greaterThan" stopIfTrue="1">
      <formula>0.0000001</formula>
    </cfRule>
  </conditionalFormatting>
  <conditionalFormatting sqref="G21">
    <cfRule type="cellIs" priority="6803" dxfId="1" operator="equal" stopIfTrue="1">
      <formula>0</formula>
    </cfRule>
    <cfRule type="cellIs" priority="6804" dxfId="2142" operator="greaterThan" stopIfTrue="1">
      <formula>0.0000001</formula>
    </cfRule>
  </conditionalFormatting>
  <conditionalFormatting sqref="G21">
    <cfRule type="cellIs" priority="6801" dxfId="1" operator="equal" stopIfTrue="1">
      <formula>0</formula>
    </cfRule>
    <cfRule type="cellIs" priority="6802" dxfId="2142" operator="greaterThan" stopIfTrue="1">
      <formula>0.0000001</formula>
    </cfRule>
  </conditionalFormatting>
  <conditionalFormatting sqref="G21">
    <cfRule type="cellIs" priority="6799" dxfId="1" operator="equal" stopIfTrue="1">
      <formula>0</formula>
    </cfRule>
    <cfRule type="cellIs" priority="6800" dxfId="2141" operator="greaterThan" stopIfTrue="1">
      <formula>0.0000001</formula>
    </cfRule>
  </conditionalFormatting>
  <conditionalFormatting sqref="G21">
    <cfRule type="cellIs" priority="6795" dxfId="1" operator="equal" stopIfTrue="1">
      <formula>0</formula>
    </cfRule>
    <cfRule type="cellIs" priority="6796" dxfId="2142" operator="greaterThan" stopIfTrue="1">
      <formula>0.0000001</formula>
    </cfRule>
  </conditionalFormatting>
  <conditionalFormatting sqref="G23">
    <cfRule type="cellIs" priority="6791" dxfId="1" operator="equal" stopIfTrue="1">
      <formula>0</formula>
    </cfRule>
    <cfRule type="cellIs" priority="6792" dxfId="2141" operator="greaterThan" stopIfTrue="1">
      <formula>0.0000001</formula>
    </cfRule>
  </conditionalFormatting>
  <conditionalFormatting sqref="G23">
    <cfRule type="cellIs" priority="6789" dxfId="1" operator="equal" stopIfTrue="1">
      <formula>0</formula>
    </cfRule>
    <cfRule type="cellIs" priority="6790" dxfId="2142" operator="greaterThan" stopIfTrue="1">
      <formula>0.0000001</formula>
    </cfRule>
  </conditionalFormatting>
  <conditionalFormatting sqref="G23">
    <cfRule type="cellIs" priority="6787" dxfId="1" operator="equal" stopIfTrue="1">
      <formula>0</formula>
    </cfRule>
    <cfRule type="cellIs" priority="6788" dxfId="2142" operator="greaterThan" stopIfTrue="1">
      <formula>0.0000001</formula>
    </cfRule>
  </conditionalFormatting>
  <conditionalFormatting sqref="G23">
    <cfRule type="cellIs" priority="6785" dxfId="1" operator="equal" stopIfTrue="1">
      <formula>0</formula>
    </cfRule>
    <cfRule type="cellIs" priority="6786" dxfId="2141" operator="greaterThan" stopIfTrue="1">
      <formula>0.0000001</formula>
    </cfRule>
  </conditionalFormatting>
  <conditionalFormatting sqref="G23">
    <cfRule type="cellIs" priority="6781" dxfId="1" operator="equal" stopIfTrue="1">
      <formula>0</formula>
    </cfRule>
    <cfRule type="cellIs" priority="6782" dxfId="2142" operator="greaterThan" stopIfTrue="1">
      <formula>0.0000001</formula>
    </cfRule>
  </conditionalFormatting>
  <conditionalFormatting sqref="G39">
    <cfRule type="cellIs" priority="6641" dxfId="1" operator="equal" stopIfTrue="1">
      <formula>0</formula>
    </cfRule>
    <cfRule type="cellIs" priority="6642" dxfId="2142" operator="greaterThan" stopIfTrue="1">
      <formula>0.0000001</formula>
    </cfRule>
  </conditionalFormatting>
  <conditionalFormatting sqref="G27">
    <cfRule type="cellIs" priority="6763" dxfId="1" operator="equal" stopIfTrue="1">
      <formula>0</formula>
    </cfRule>
    <cfRule type="cellIs" priority="6764" dxfId="2141" operator="greaterThan" stopIfTrue="1">
      <formula>0.0000001</formula>
    </cfRule>
  </conditionalFormatting>
  <conditionalFormatting sqref="G27">
    <cfRule type="cellIs" priority="6761" dxfId="1" operator="equal" stopIfTrue="1">
      <formula>0</formula>
    </cfRule>
    <cfRule type="cellIs" priority="6762" dxfId="2142" operator="greaterThan" stopIfTrue="1">
      <formula>0.0000001</formula>
    </cfRule>
  </conditionalFormatting>
  <conditionalFormatting sqref="G27">
    <cfRule type="cellIs" priority="6759" dxfId="1" operator="equal" stopIfTrue="1">
      <formula>0</formula>
    </cfRule>
    <cfRule type="cellIs" priority="6760" dxfId="2142" operator="greaterThan" stopIfTrue="1">
      <formula>0.0000001</formula>
    </cfRule>
  </conditionalFormatting>
  <conditionalFormatting sqref="G27">
    <cfRule type="cellIs" priority="6757" dxfId="1" operator="equal" stopIfTrue="1">
      <formula>0</formula>
    </cfRule>
    <cfRule type="cellIs" priority="6758" dxfId="2141" operator="greaterThan" stopIfTrue="1">
      <formula>0.0000001</formula>
    </cfRule>
  </conditionalFormatting>
  <conditionalFormatting sqref="G27">
    <cfRule type="cellIs" priority="6753" dxfId="1" operator="equal" stopIfTrue="1">
      <formula>0</formula>
    </cfRule>
    <cfRule type="cellIs" priority="6754" dxfId="2142" operator="greaterThan" stopIfTrue="1">
      <formula>0.0000001</formula>
    </cfRule>
  </conditionalFormatting>
  <conditionalFormatting sqref="G27">
    <cfRule type="cellIs" priority="6749" dxfId="1" operator="equal" stopIfTrue="1">
      <formula>0</formula>
    </cfRule>
    <cfRule type="cellIs" priority="6750" dxfId="2141" operator="greaterThan" stopIfTrue="1">
      <formula>0.0000001</formula>
    </cfRule>
  </conditionalFormatting>
  <conditionalFormatting sqref="G27">
    <cfRule type="cellIs" priority="6747" dxfId="1" operator="equal" stopIfTrue="1">
      <formula>0</formula>
    </cfRule>
    <cfRule type="cellIs" priority="6748" dxfId="2142" operator="greaterThan" stopIfTrue="1">
      <formula>0.0000001</formula>
    </cfRule>
  </conditionalFormatting>
  <conditionalFormatting sqref="G27">
    <cfRule type="cellIs" priority="6745" dxfId="1" operator="equal" stopIfTrue="1">
      <formula>0</formula>
    </cfRule>
    <cfRule type="cellIs" priority="6746" dxfId="2142" operator="greaterThan" stopIfTrue="1">
      <formula>0.0000001</formula>
    </cfRule>
  </conditionalFormatting>
  <conditionalFormatting sqref="G27">
    <cfRule type="cellIs" priority="6743" dxfId="1" operator="equal" stopIfTrue="1">
      <formula>0</formula>
    </cfRule>
    <cfRule type="cellIs" priority="6744" dxfId="2141" operator="greaterThan" stopIfTrue="1">
      <formula>0.0000001</formula>
    </cfRule>
  </conditionalFormatting>
  <conditionalFormatting sqref="G27">
    <cfRule type="cellIs" priority="6739" dxfId="1" operator="equal" stopIfTrue="1">
      <formula>0</formula>
    </cfRule>
    <cfRule type="cellIs" priority="6740" dxfId="2142" operator="greaterThan" stopIfTrue="1">
      <formula>0.0000001</formula>
    </cfRule>
  </conditionalFormatting>
  <conditionalFormatting sqref="G31">
    <cfRule type="cellIs" priority="6735" dxfId="1" operator="equal" stopIfTrue="1">
      <formula>0</formula>
    </cfRule>
    <cfRule type="cellIs" priority="6736" dxfId="2141" operator="greaterThan" stopIfTrue="1">
      <formula>0.0000001</formula>
    </cfRule>
  </conditionalFormatting>
  <conditionalFormatting sqref="G31">
    <cfRule type="cellIs" priority="6731" dxfId="1" operator="equal" stopIfTrue="1">
      <formula>0</formula>
    </cfRule>
    <cfRule type="cellIs" priority="6732" dxfId="2142" operator="greaterThan" stopIfTrue="1">
      <formula>0.0000001</formula>
    </cfRule>
  </conditionalFormatting>
  <conditionalFormatting sqref="G31">
    <cfRule type="cellIs" priority="6727" dxfId="1" operator="equal" stopIfTrue="1">
      <formula>0</formula>
    </cfRule>
    <cfRule type="cellIs" priority="6728" dxfId="2141" operator="greaterThan" stopIfTrue="1">
      <formula>0.0000001</formula>
    </cfRule>
  </conditionalFormatting>
  <conditionalFormatting sqref="G31">
    <cfRule type="cellIs" priority="6725" dxfId="1" operator="equal" stopIfTrue="1">
      <formula>0</formula>
    </cfRule>
    <cfRule type="cellIs" priority="6726" dxfId="2142" operator="greaterThan" stopIfTrue="1">
      <formula>0.0000001</formula>
    </cfRule>
  </conditionalFormatting>
  <conditionalFormatting sqref="G31">
    <cfRule type="cellIs" priority="6723" dxfId="1" operator="equal" stopIfTrue="1">
      <formula>0</formula>
    </cfRule>
    <cfRule type="cellIs" priority="6724" dxfId="2142" operator="greaterThan" stopIfTrue="1">
      <formula>0.0000001</formula>
    </cfRule>
  </conditionalFormatting>
  <conditionalFormatting sqref="G29">
    <cfRule type="cellIs" priority="6721" dxfId="1" operator="equal" stopIfTrue="1">
      <formula>0</formula>
    </cfRule>
    <cfRule type="cellIs" priority="6722" dxfId="2141" operator="greaterThan" stopIfTrue="1">
      <formula>0.0000001</formula>
    </cfRule>
  </conditionalFormatting>
  <conditionalFormatting sqref="G29">
    <cfRule type="cellIs" priority="6717" dxfId="1" operator="equal" stopIfTrue="1">
      <formula>0</formula>
    </cfRule>
    <cfRule type="cellIs" priority="6718" dxfId="2142" operator="greaterThan" stopIfTrue="1">
      <formula>0.0000001</formula>
    </cfRule>
  </conditionalFormatting>
  <conditionalFormatting sqref="G29">
    <cfRule type="cellIs" priority="6713" dxfId="1" operator="equal" stopIfTrue="1">
      <formula>0</formula>
    </cfRule>
    <cfRule type="cellIs" priority="6714" dxfId="2141" operator="greaterThan" stopIfTrue="1">
      <formula>0.0000001</formula>
    </cfRule>
  </conditionalFormatting>
  <conditionalFormatting sqref="G29">
    <cfRule type="cellIs" priority="6711" dxfId="1" operator="equal" stopIfTrue="1">
      <formula>0</formula>
    </cfRule>
    <cfRule type="cellIs" priority="6712" dxfId="2142" operator="greaterThan" stopIfTrue="1">
      <formula>0.0000001</formula>
    </cfRule>
  </conditionalFormatting>
  <conditionalFormatting sqref="G29">
    <cfRule type="cellIs" priority="6709" dxfId="1" operator="equal" stopIfTrue="1">
      <formula>0</formula>
    </cfRule>
    <cfRule type="cellIs" priority="6710" dxfId="2142" operator="greaterThan" stopIfTrue="1">
      <formula>0.0000001</formula>
    </cfRule>
  </conditionalFormatting>
  <conditionalFormatting sqref="G31">
    <cfRule type="cellIs" priority="6707" dxfId="1" operator="equal" stopIfTrue="1">
      <formula>0</formula>
    </cfRule>
    <cfRule type="cellIs" priority="6708" dxfId="2141" operator="greaterThan" stopIfTrue="1">
      <formula>0.0000001</formula>
    </cfRule>
  </conditionalFormatting>
  <conditionalFormatting sqref="G31">
    <cfRule type="cellIs" priority="6703" dxfId="1" operator="equal" stopIfTrue="1">
      <formula>0</formula>
    </cfRule>
    <cfRule type="cellIs" priority="6704" dxfId="2142" operator="greaterThan" stopIfTrue="1">
      <formula>0.0000001</formula>
    </cfRule>
  </conditionalFormatting>
  <conditionalFormatting sqref="G31">
    <cfRule type="cellIs" priority="6699" dxfId="1" operator="equal" stopIfTrue="1">
      <formula>0</formula>
    </cfRule>
    <cfRule type="cellIs" priority="6700" dxfId="2141" operator="greaterThan" stopIfTrue="1">
      <formula>0.0000001</formula>
    </cfRule>
  </conditionalFormatting>
  <conditionalFormatting sqref="G31">
    <cfRule type="cellIs" priority="6697" dxfId="1" operator="equal" stopIfTrue="1">
      <formula>0</formula>
    </cfRule>
    <cfRule type="cellIs" priority="6698" dxfId="2142" operator="greaterThan" stopIfTrue="1">
      <formula>0.0000001</formula>
    </cfRule>
  </conditionalFormatting>
  <conditionalFormatting sqref="G31">
    <cfRule type="cellIs" priority="6695" dxfId="1" operator="equal" stopIfTrue="1">
      <formula>0</formula>
    </cfRule>
    <cfRule type="cellIs" priority="6696" dxfId="2142" operator="greaterThan" stopIfTrue="1">
      <formula>0.0000001</formula>
    </cfRule>
  </conditionalFormatting>
  <conditionalFormatting sqref="G33">
    <cfRule type="cellIs" priority="6693" dxfId="1" operator="equal" stopIfTrue="1">
      <formula>0</formula>
    </cfRule>
    <cfRule type="cellIs" priority="6694" dxfId="2141" operator="greaterThan" stopIfTrue="1">
      <formula>0.0000001</formula>
    </cfRule>
  </conditionalFormatting>
  <conditionalFormatting sqref="G33">
    <cfRule type="cellIs" priority="6689" dxfId="1" operator="equal" stopIfTrue="1">
      <formula>0</formula>
    </cfRule>
    <cfRule type="cellIs" priority="6690" dxfId="2142" operator="greaterThan" stopIfTrue="1">
      <formula>0.0000001</formula>
    </cfRule>
  </conditionalFormatting>
  <conditionalFormatting sqref="G33">
    <cfRule type="cellIs" priority="6685" dxfId="1" operator="equal" stopIfTrue="1">
      <formula>0</formula>
    </cfRule>
    <cfRule type="cellIs" priority="6686" dxfId="2141" operator="greaterThan" stopIfTrue="1">
      <formula>0.0000001</formula>
    </cfRule>
  </conditionalFormatting>
  <conditionalFormatting sqref="G33">
    <cfRule type="cellIs" priority="6683" dxfId="1" operator="equal" stopIfTrue="1">
      <formula>0</formula>
    </cfRule>
    <cfRule type="cellIs" priority="6684" dxfId="2142" operator="greaterThan" stopIfTrue="1">
      <formula>0.0000001</formula>
    </cfRule>
  </conditionalFormatting>
  <conditionalFormatting sqref="G33">
    <cfRule type="cellIs" priority="6681" dxfId="1" operator="equal" stopIfTrue="1">
      <formula>0</formula>
    </cfRule>
    <cfRule type="cellIs" priority="6682" dxfId="2142" operator="greaterThan" stopIfTrue="1">
      <formula>0.0000001</formula>
    </cfRule>
  </conditionalFormatting>
  <conditionalFormatting sqref="G35">
    <cfRule type="cellIs" priority="6679" dxfId="1" operator="equal" stopIfTrue="1">
      <formula>0</formula>
    </cfRule>
    <cfRule type="cellIs" priority="6680" dxfId="2141" operator="greaterThan" stopIfTrue="1">
      <formula>0.0000001</formula>
    </cfRule>
  </conditionalFormatting>
  <conditionalFormatting sqref="G35">
    <cfRule type="cellIs" priority="6675" dxfId="1" operator="equal" stopIfTrue="1">
      <formula>0</formula>
    </cfRule>
    <cfRule type="cellIs" priority="6676" dxfId="2142" operator="greaterThan" stopIfTrue="1">
      <formula>0.0000001</formula>
    </cfRule>
  </conditionalFormatting>
  <conditionalFormatting sqref="G35">
    <cfRule type="cellIs" priority="6671" dxfId="1" operator="equal" stopIfTrue="1">
      <formula>0</formula>
    </cfRule>
    <cfRule type="cellIs" priority="6672" dxfId="2141" operator="greaterThan" stopIfTrue="1">
      <formula>0.0000001</formula>
    </cfRule>
  </conditionalFormatting>
  <conditionalFormatting sqref="G35">
    <cfRule type="cellIs" priority="6669" dxfId="1" operator="equal" stopIfTrue="1">
      <formula>0</formula>
    </cfRule>
    <cfRule type="cellIs" priority="6670" dxfId="2142" operator="greaterThan" stopIfTrue="1">
      <formula>0.0000001</formula>
    </cfRule>
  </conditionalFormatting>
  <conditionalFormatting sqref="G35">
    <cfRule type="cellIs" priority="6667" dxfId="1" operator="equal" stopIfTrue="1">
      <formula>0</formula>
    </cfRule>
    <cfRule type="cellIs" priority="6668" dxfId="2142" operator="greaterThan" stopIfTrue="1">
      <formula>0.0000001</formula>
    </cfRule>
  </conditionalFormatting>
  <conditionalFormatting sqref="G37">
    <cfRule type="cellIs" priority="6665" dxfId="1" operator="equal" stopIfTrue="1">
      <formula>0</formula>
    </cfRule>
    <cfRule type="cellIs" priority="6666" dxfId="2141" operator="greaterThan" stopIfTrue="1">
      <formula>0.0000001</formula>
    </cfRule>
  </conditionalFormatting>
  <conditionalFormatting sqref="G37">
    <cfRule type="cellIs" priority="6661" dxfId="1" operator="equal" stopIfTrue="1">
      <formula>0</formula>
    </cfRule>
    <cfRule type="cellIs" priority="6662" dxfId="2142" operator="greaterThan" stopIfTrue="1">
      <formula>0.0000001</formula>
    </cfRule>
  </conditionalFormatting>
  <conditionalFormatting sqref="G37">
    <cfRule type="cellIs" priority="6657" dxfId="1" operator="equal" stopIfTrue="1">
      <formula>0</formula>
    </cfRule>
    <cfRule type="cellIs" priority="6658" dxfId="2141" operator="greaterThan" stopIfTrue="1">
      <formula>0.0000001</formula>
    </cfRule>
  </conditionalFormatting>
  <conditionalFormatting sqref="G37">
    <cfRule type="cellIs" priority="6655" dxfId="1" operator="equal" stopIfTrue="1">
      <formula>0</formula>
    </cfRule>
    <cfRule type="cellIs" priority="6656" dxfId="2142" operator="greaterThan" stopIfTrue="1">
      <formula>0.0000001</formula>
    </cfRule>
  </conditionalFormatting>
  <conditionalFormatting sqref="G37">
    <cfRule type="cellIs" priority="6653" dxfId="1" operator="equal" stopIfTrue="1">
      <formula>0</formula>
    </cfRule>
    <cfRule type="cellIs" priority="6654" dxfId="2142" operator="greaterThan" stopIfTrue="1">
      <formula>0.0000001</formula>
    </cfRule>
  </conditionalFormatting>
  <conditionalFormatting sqref="G39">
    <cfRule type="cellIs" priority="6651" dxfId="1" operator="equal" stopIfTrue="1">
      <formula>0</formula>
    </cfRule>
    <cfRule type="cellIs" priority="6652" dxfId="2141" operator="greaterThan" stopIfTrue="1">
      <formula>0.0000001</formula>
    </cfRule>
  </conditionalFormatting>
  <conditionalFormatting sqref="G39">
    <cfRule type="cellIs" priority="6647" dxfId="1" operator="equal" stopIfTrue="1">
      <formula>0</formula>
    </cfRule>
    <cfRule type="cellIs" priority="6648" dxfId="2142" operator="greaterThan" stopIfTrue="1">
      <formula>0.0000001</formula>
    </cfRule>
  </conditionalFormatting>
  <conditionalFormatting sqref="G39">
    <cfRule type="cellIs" priority="6643" dxfId="1" operator="equal" stopIfTrue="1">
      <formula>0</formula>
    </cfRule>
    <cfRule type="cellIs" priority="6644" dxfId="2141" operator="greaterThan" stopIfTrue="1">
      <formula>0.0000001</formula>
    </cfRule>
  </conditionalFormatting>
  <conditionalFormatting sqref="G39">
    <cfRule type="cellIs" priority="6639" dxfId="1" operator="equal" stopIfTrue="1">
      <formula>0</formula>
    </cfRule>
    <cfRule type="cellIs" priority="6640" dxfId="2142" operator="greaterThan" stopIfTrue="1">
      <formula>0.0000001</formula>
    </cfRule>
  </conditionalFormatting>
  <conditionalFormatting sqref="G33">
    <cfRule type="cellIs" priority="6595" dxfId="1" operator="equal" stopIfTrue="1">
      <formula>0</formula>
    </cfRule>
    <cfRule type="cellIs" priority="6596" dxfId="2141" operator="greaterThan" stopIfTrue="1">
      <formula>0.0000001</formula>
    </cfRule>
  </conditionalFormatting>
  <conditionalFormatting sqref="G33">
    <cfRule type="cellIs" priority="6591" dxfId="1" operator="equal" stopIfTrue="1">
      <formula>0</formula>
    </cfRule>
    <cfRule type="cellIs" priority="6592" dxfId="2142" operator="greaterThan" stopIfTrue="1">
      <formula>0.0000001</formula>
    </cfRule>
  </conditionalFormatting>
  <conditionalFormatting sqref="G33">
    <cfRule type="cellIs" priority="6587" dxfId="1" operator="equal" stopIfTrue="1">
      <formula>0</formula>
    </cfRule>
    <cfRule type="cellIs" priority="6588" dxfId="2141" operator="greaterThan" stopIfTrue="1">
      <formula>0.0000001</formula>
    </cfRule>
  </conditionalFormatting>
  <conditionalFormatting sqref="G33">
    <cfRule type="cellIs" priority="6585" dxfId="1" operator="equal" stopIfTrue="1">
      <formula>0</formula>
    </cfRule>
    <cfRule type="cellIs" priority="6586" dxfId="2142" operator="greaterThan" stopIfTrue="1">
      <formula>0.0000001</formula>
    </cfRule>
  </conditionalFormatting>
  <conditionalFormatting sqref="G33">
    <cfRule type="cellIs" priority="6583" dxfId="1" operator="equal" stopIfTrue="1">
      <formula>0</formula>
    </cfRule>
    <cfRule type="cellIs" priority="6584" dxfId="2142" operator="greaterThan" stopIfTrue="1">
      <formula>0.0000001</formula>
    </cfRule>
  </conditionalFormatting>
  <conditionalFormatting sqref="G33">
    <cfRule type="cellIs" priority="6581" dxfId="1" operator="equal" stopIfTrue="1">
      <formula>0</formula>
    </cfRule>
    <cfRule type="cellIs" priority="6582" dxfId="2141" operator="greaterThan" stopIfTrue="1">
      <formula>0.0000001</formula>
    </cfRule>
  </conditionalFormatting>
  <conditionalFormatting sqref="G33">
    <cfRule type="cellIs" priority="6577" dxfId="1" operator="equal" stopIfTrue="1">
      <formula>0</formula>
    </cfRule>
    <cfRule type="cellIs" priority="6578" dxfId="2142" operator="greaterThan" stopIfTrue="1">
      <formula>0.0000001</formula>
    </cfRule>
  </conditionalFormatting>
  <conditionalFormatting sqref="G33">
    <cfRule type="cellIs" priority="6573" dxfId="1" operator="equal" stopIfTrue="1">
      <formula>0</formula>
    </cfRule>
    <cfRule type="cellIs" priority="6574" dxfId="2141" operator="greaterThan" stopIfTrue="1">
      <formula>0.0000001</formula>
    </cfRule>
  </conditionalFormatting>
  <conditionalFormatting sqref="G33">
    <cfRule type="cellIs" priority="6571" dxfId="1" operator="equal" stopIfTrue="1">
      <formula>0</formula>
    </cfRule>
    <cfRule type="cellIs" priority="6572" dxfId="2142" operator="greaterThan" stopIfTrue="1">
      <formula>0.0000001</formula>
    </cfRule>
  </conditionalFormatting>
  <conditionalFormatting sqref="G33">
    <cfRule type="cellIs" priority="6569" dxfId="1" operator="equal" stopIfTrue="1">
      <formula>0</formula>
    </cfRule>
    <cfRule type="cellIs" priority="6570" dxfId="2142" operator="greaterThan" stopIfTrue="1">
      <formula>0.0000001</formula>
    </cfRule>
  </conditionalFormatting>
  <conditionalFormatting sqref="G35">
    <cfRule type="cellIs" priority="6567" dxfId="1" operator="equal" stopIfTrue="1">
      <formula>0</formula>
    </cfRule>
    <cfRule type="cellIs" priority="6568" dxfId="2141" operator="greaterThan" stopIfTrue="1">
      <formula>0.0000001</formula>
    </cfRule>
  </conditionalFormatting>
  <conditionalFormatting sqref="G35">
    <cfRule type="cellIs" priority="6563" dxfId="1" operator="equal" stopIfTrue="1">
      <formula>0</formula>
    </cfRule>
    <cfRule type="cellIs" priority="6564" dxfId="2142" operator="greaterThan" stopIfTrue="1">
      <formula>0.0000001</formula>
    </cfRule>
  </conditionalFormatting>
  <conditionalFormatting sqref="G35">
    <cfRule type="cellIs" priority="6559" dxfId="1" operator="equal" stopIfTrue="1">
      <formula>0</formula>
    </cfRule>
    <cfRule type="cellIs" priority="6560" dxfId="2141" operator="greaterThan" stopIfTrue="1">
      <formula>0.0000001</formula>
    </cfRule>
  </conditionalFormatting>
  <conditionalFormatting sqref="G35">
    <cfRule type="cellIs" priority="6557" dxfId="1" operator="equal" stopIfTrue="1">
      <formula>0</formula>
    </cfRule>
    <cfRule type="cellIs" priority="6558" dxfId="2142" operator="greaterThan" stopIfTrue="1">
      <formula>0.0000001</formula>
    </cfRule>
  </conditionalFormatting>
  <conditionalFormatting sqref="G35">
    <cfRule type="cellIs" priority="6555" dxfId="1" operator="equal" stopIfTrue="1">
      <formula>0</formula>
    </cfRule>
    <cfRule type="cellIs" priority="6556" dxfId="2142" operator="greaterThan" stopIfTrue="1">
      <formula>0.0000001</formula>
    </cfRule>
  </conditionalFormatting>
  <conditionalFormatting sqref="G35">
    <cfRule type="cellIs" priority="6553" dxfId="1" operator="equal" stopIfTrue="1">
      <formula>0</formula>
    </cfRule>
    <cfRule type="cellIs" priority="6554" dxfId="2141" operator="greaterThan" stopIfTrue="1">
      <formula>0.0000001</formula>
    </cfRule>
  </conditionalFormatting>
  <conditionalFormatting sqref="G35">
    <cfRule type="cellIs" priority="6549" dxfId="1" operator="equal" stopIfTrue="1">
      <formula>0</formula>
    </cfRule>
    <cfRule type="cellIs" priority="6550" dxfId="2142" operator="greaterThan" stopIfTrue="1">
      <formula>0.0000001</formula>
    </cfRule>
  </conditionalFormatting>
  <conditionalFormatting sqref="F35">
    <cfRule type="cellIs" priority="6927" dxfId="1" operator="equal" stopIfTrue="1">
      <formula>0</formula>
    </cfRule>
    <cfRule type="cellIs" priority="6928" dxfId="2141" operator="greaterThan" stopIfTrue="1">
      <formula>0.0000001</formula>
    </cfRule>
  </conditionalFormatting>
  <conditionalFormatting sqref="F35">
    <cfRule type="cellIs" priority="6925" dxfId="1" operator="equal" stopIfTrue="1">
      <formula>0</formula>
    </cfRule>
    <cfRule type="cellIs" priority="6926" dxfId="2142" operator="greaterThan" stopIfTrue="1">
      <formula>0.0000001</formula>
    </cfRule>
  </conditionalFormatting>
  <conditionalFormatting sqref="F35">
    <cfRule type="cellIs" priority="6923" dxfId="1" operator="equal" stopIfTrue="1">
      <formula>0</formula>
    </cfRule>
    <cfRule type="cellIs" priority="6924" dxfId="2142" operator="greaterThan" stopIfTrue="1">
      <formula>0.0000001</formula>
    </cfRule>
  </conditionalFormatting>
  <conditionalFormatting sqref="G19">
    <cfRule type="cellIs" priority="6895" dxfId="1" operator="equal" stopIfTrue="1">
      <formula>0</formula>
    </cfRule>
    <cfRule type="cellIs" priority="6896" dxfId="2142" operator="greaterThan" stopIfTrue="1">
      <formula>0.0000001</formula>
    </cfRule>
  </conditionalFormatting>
  <conditionalFormatting sqref="G21">
    <cfRule type="cellIs" priority="6881" dxfId="1" operator="equal" stopIfTrue="1">
      <formula>0</formula>
    </cfRule>
    <cfRule type="cellIs" priority="6882" dxfId="2142" operator="greaterThan" stopIfTrue="1">
      <formula>0.0000001</formula>
    </cfRule>
  </conditionalFormatting>
  <conditionalFormatting sqref="G23">
    <cfRule type="cellIs" priority="6867" dxfId="1" operator="equal" stopIfTrue="1">
      <formula>0</formula>
    </cfRule>
    <cfRule type="cellIs" priority="6868" dxfId="2142" operator="greaterThan" stopIfTrue="1">
      <formula>0.0000001</formula>
    </cfRule>
  </conditionalFormatting>
  <conditionalFormatting sqref="G27">
    <cfRule type="cellIs" priority="6839" dxfId="1" operator="equal" stopIfTrue="1">
      <formula>0</formula>
    </cfRule>
    <cfRule type="cellIs" priority="6840" dxfId="2142" operator="greaterThan" stopIfTrue="1">
      <formula>0.0000001</formula>
    </cfRule>
  </conditionalFormatting>
  <conditionalFormatting sqref="G19">
    <cfRule type="cellIs" priority="6811" dxfId="1" operator="equal" stopIfTrue="1">
      <formula>0</formula>
    </cfRule>
    <cfRule type="cellIs" priority="6812" dxfId="2142" operator="greaterThan" stopIfTrue="1">
      <formula>0.0000001</formula>
    </cfRule>
  </conditionalFormatting>
  <conditionalFormatting sqref="G21">
    <cfRule type="cellIs" priority="6797" dxfId="1" operator="equal" stopIfTrue="1">
      <formula>0</formula>
    </cfRule>
    <cfRule type="cellIs" priority="6798" dxfId="2142" operator="greaterThan" stopIfTrue="1">
      <formula>0.0000001</formula>
    </cfRule>
  </conditionalFormatting>
  <conditionalFormatting sqref="G23">
    <cfRule type="cellIs" priority="6783" dxfId="1" operator="equal" stopIfTrue="1">
      <formula>0</formula>
    </cfRule>
    <cfRule type="cellIs" priority="6784" dxfId="2142" operator="greaterThan" stopIfTrue="1">
      <formula>0.0000001</formula>
    </cfRule>
  </conditionalFormatting>
  <conditionalFormatting sqref="G27">
    <cfRule type="cellIs" priority="6755" dxfId="1" operator="equal" stopIfTrue="1">
      <formula>0</formula>
    </cfRule>
    <cfRule type="cellIs" priority="6756" dxfId="2142" operator="greaterThan" stopIfTrue="1">
      <formula>0.0000001</formula>
    </cfRule>
  </conditionalFormatting>
  <conditionalFormatting sqref="G27">
    <cfRule type="cellIs" priority="6741" dxfId="1" operator="equal" stopIfTrue="1">
      <formula>0</formula>
    </cfRule>
    <cfRule type="cellIs" priority="6742" dxfId="2142" operator="greaterThan" stopIfTrue="1">
      <formula>0.0000001</formula>
    </cfRule>
  </conditionalFormatting>
  <conditionalFormatting sqref="G31">
    <cfRule type="cellIs" priority="6733" dxfId="1" operator="equal" stopIfTrue="1">
      <formula>0</formula>
    </cfRule>
    <cfRule type="cellIs" priority="6734" dxfId="2141" operator="greaterThan" stopIfTrue="1">
      <formula>0.0000001</formula>
    </cfRule>
  </conditionalFormatting>
  <conditionalFormatting sqref="G31">
    <cfRule type="cellIs" priority="6729" dxfId="1" operator="equal" stopIfTrue="1">
      <formula>0</formula>
    </cfRule>
    <cfRule type="cellIs" priority="6730" dxfId="2142" operator="greaterThan" stopIfTrue="1">
      <formula>0.0000001</formula>
    </cfRule>
  </conditionalFormatting>
  <conditionalFormatting sqref="G29">
    <cfRule type="cellIs" priority="6719" dxfId="1" operator="equal" stopIfTrue="1">
      <formula>0</formula>
    </cfRule>
    <cfRule type="cellIs" priority="6720" dxfId="2141" operator="greaterThan" stopIfTrue="1">
      <formula>0.0000001</formula>
    </cfRule>
  </conditionalFormatting>
  <conditionalFormatting sqref="G31">
    <cfRule type="cellIs" priority="6705" dxfId="1" operator="equal" stopIfTrue="1">
      <formula>0</formula>
    </cfRule>
    <cfRule type="cellIs" priority="6706" dxfId="2141" operator="greaterThan" stopIfTrue="1">
      <formula>0.0000001</formula>
    </cfRule>
  </conditionalFormatting>
  <conditionalFormatting sqref="G33">
    <cfRule type="cellIs" priority="6691" dxfId="1" operator="equal" stopIfTrue="1">
      <formula>0</formula>
    </cfRule>
    <cfRule type="cellIs" priority="6692" dxfId="2141" operator="greaterThan" stopIfTrue="1">
      <formula>0.0000001</formula>
    </cfRule>
  </conditionalFormatting>
  <conditionalFormatting sqref="G35">
    <cfRule type="cellIs" priority="6677" dxfId="1" operator="equal" stopIfTrue="1">
      <formula>0</formula>
    </cfRule>
    <cfRule type="cellIs" priority="6678" dxfId="2141" operator="greaterThan" stopIfTrue="1">
      <formula>0.0000001</formula>
    </cfRule>
  </conditionalFormatting>
  <conditionalFormatting sqref="G37">
    <cfRule type="cellIs" priority="6663" dxfId="1" operator="equal" stopIfTrue="1">
      <formula>0</formula>
    </cfRule>
    <cfRule type="cellIs" priority="6664" dxfId="2141" operator="greaterThan" stopIfTrue="1">
      <formula>0.0000001</formula>
    </cfRule>
  </conditionalFormatting>
  <conditionalFormatting sqref="F39">
    <cfRule type="cellIs" priority="7031" dxfId="1" operator="equal" stopIfTrue="1">
      <formula>0</formula>
    </cfRule>
    <cfRule type="cellIs" priority="7032" dxfId="2141" operator="greaterThan" stopIfTrue="1">
      <formula>0.0000001</formula>
    </cfRule>
  </conditionalFormatting>
  <conditionalFormatting sqref="F39">
    <cfRule type="cellIs" priority="7027" dxfId="1" operator="equal" stopIfTrue="1">
      <formula>0</formula>
    </cfRule>
    <cfRule type="cellIs" priority="7028" dxfId="2142" operator="greaterThan" stopIfTrue="1">
      <formula>0.0000001</formula>
    </cfRule>
  </conditionalFormatting>
  <conditionalFormatting sqref="F39">
    <cfRule type="cellIs" priority="7021" dxfId="1" operator="equal" stopIfTrue="1">
      <formula>0</formula>
    </cfRule>
    <cfRule type="cellIs" priority="7022" dxfId="2142" operator="greaterThan" stopIfTrue="1">
      <formula>0.0000001</formula>
    </cfRule>
  </conditionalFormatting>
  <conditionalFormatting sqref="F33">
    <cfRule type="cellIs" priority="6975" dxfId="1" operator="equal" stopIfTrue="1">
      <formula>0</formula>
    </cfRule>
    <cfRule type="cellIs" priority="6976" dxfId="2141" operator="greaterThan" stopIfTrue="1">
      <formula>0.0000001</formula>
    </cfRule>
  </conditionalFormatting>
  <conditionalFormatting sqref="F33">
    <cfRule type="cellIs" priority="6971" dxfId="1" operator="equal" stopIfTrue="1">
      <formula>0</formula>
    </cfRule>
    <cfRule type="cellIs" priority="6972" dxfId="2142" operator="greaterThan" stopIfTrue="1">
      <formula>0.0000001</formula>
    </cfRule>
  </conditionalFormatting>
  <conditionalFormatting sqref="F33">
    <cfRule type="cellIs" priority="6965" dxfId="1" operator="equal" stopIfTrue="1">
      <formula>0</formula>
    </cfRule>
    <cfRule type="cellIs" priority="6966" dxfId="2142" operator="greaterThan" stopIfTrue="1">
      <formula>0.0000001</formula>
    </cfRule>
  </conditionalFormatting>
  <conditionalFormatting sqref="F33">
    <cfRule type="cellIs" priority="6961" dxfId="1" operator="equal" stopIfTrue="1">
      <formula>0</formula>
    </cfRule>
    <cfRule type="cellIs" priority="6962" dxfId="2141" operator="greaterThan" stopIfTrue="1">
      <formula>0.0000001</formula>
    </cfRule>
  </conditionalFormatting>
  <conditionalFormatting sqref="F33">
    <cfRule type="cellIs" priority="6957" dxfId="1" operator="equal" stopIfTrue="1">
      <formula>0</formula>
    </cfRule>
    <cfRule type="cellIs" priority="6958" dxfId="2142" operator="greaterThan" stopIfTrue="1">
      <formula>0.0000001</formula>
    </cfRule>
  </conditionalFormatting>
  <conditionalFormatting sqref="F33">
    <cfRule type="cellIs" priority="6951" dxfId="1" operator="equal" stopIfTrue="1">
      <formula>0</formula>
    </cfRule>
    <cfRule type="cellIs" priority="6952" dxfId="2142" operator="greaterThan" stopIfTrue="1">
      <formula>0.0000001</formula>
    </cfRule>
  </conditionalFormatting>
  <conditionalFormatting sqref="F35">
    <cfRule type="cellIs" priority="6947" dxfId="1" operator="equal" stopIfTrue="1">
      <formula>0</formula>
    </cfRule>
    <cfRule type="cellIs" priority="6948" dxfId="2141" operator="greaterThan" stopIfTrue="1">
      <formula>0.0000001</formula>
    </cfRule>
  </conditionalFormatting>
  <conditionalFormatting sqref="F35">
    <cfRule type="cellIs" priority="6943" dxfId="1" operator="equal" stopIfTrue="1">
      <formula>0</formula>
    </cfRule>
    <cfRule type="cellIs" priority="6944" dxfId="2142" operator="greaterThan" stopIfTrue="1">
      <formula>0.0000001</formula>
    </cfRule>
  </conditionalFormatting>
  <conditionalFormatting sqref="F35">
    <cfRule type="cellIs" priority="6937" dxfId="1" operator="equal" stopIfTrue="1">
      <formula>0</formula>
    </cfRule>
    <cfRule type="cellIs" priority="6938" dxfId="2142" operator="greaterThan" stopIfTrue="1">
      <formula>0.0000001</formula>
    </cfRule>
  </conditionalFormatting>
  <conditionalFormatting sqref="F35">
    <cfRule type="cellIs" priority="6933" dxfId="1" operator="equal" stopIfTrue="1">
      <formula>0</formula>
    </cfRule>
    <cfRule type="cellIs" priority="6934" dxfId="2141" operator="greaterThan" stopIfTrue="1">
      <formula>0.0000001</formula>
    </cfRule>
  </conditionalFormatting>
  <conditionalFormatting sqref="F35">
    <cfRule type="cellIs" priority="6929" dxfId="1" operator="equal" stopIfTrue="1">
      <formula>0</formula>
    </cfRule>
    <cfRule type="cellIs" priority="6930" dxfId="2142" operator="greaterThan" stopIfTrue="1">
      <formula>0.0000001</formula>
    </cfRule>
  </conditionalFormatting>
  <conditionalFormatting sqref="G19">
    <cfRule type="cellIs" priority="6905" dxfId="1" operator="equal" stopIfTrue="1">
      <formula>0</formula>
    </cfRule>
    <cfRule type="cellIs" priority="6906" dxfId="2141" operator="greaterThan" stopIfTrue="1">
      <formula>0.0000001</formula>
    </cfRule>
  </conditionalFormatting>
  <conditionalFormatting sqref="G19">
    <cfRule type="cellIs" priority="6903" dxfId="1" operator="equal" stopIfTrue="1">
      <formula>0</formula>
    </cfRule>
    <cfRule type="cellIs" priority="6904" dxfId="2141" operator="greaterThan" stopIfTrue="1">
      <formula>0.0000001</formula>
    </cfRule>
  </conditionalFormatting>
  <conditionalFormatting sqref="G19">
    <cfRule type="cellIs" priority="6901" dxfId="1" operator="equal" stopIfTrue="1">
      <formula>0</formula>
    </cfRule>
    <cfRule type="cellIs" priority="6902" dxfId="2142" operator="greaterThan" stopIfTrue="1">
      <formula>0.0000001</formula>
    </cfRule>
  </conditionalFormatting>
  <conditionalFormatting sqref="G19">
    <cfRule type="cellIs" priority="6899" dxfId="1" operator="equal" stopIfTrue="1">
      <formula>0</formula>
    </cfRule>
    <cfRule type="cellIs" priority="6900" dxfId="2142" operator="greaterThan" stopIfTrue="1">
      <formula>0.0000001</formula>
    </cfRule>
  </conditionalFormatting>
  <conditionalFormatting sqref="G19">
    <cfRule type="cellIs" priority="6897" dxfId="1" operator="equal" stopIfTrue="1">
      <formula>0</formula>
    </cfRule>
    <cfRule type="cellIs" priority="6898" dxfId="2141" operator="greaterThan" stopIfTrue="1">
      <formula>0.0000001</formula>
    </cfRule>
  </conditionalFormatting>
  <conditionalFormatting sqref="G19">
    <cfRule type="cellIs" priority="6893" dxfId="1" operator="equal" stopIfTrue="1">
      <formula>0</formula>
    </cfRule>
    <cfRule type="cellIs" priority="6894" dxfId="2142" operator="greaterThan" stopIfTrue="1">
      <formula>0.0000001</formula>
    </cfRule>
  </conditionalFormatting>
  <conditionalFormatting sqref="G21">
    <cfRule type="cellIs" priority="6891" dxfId="1" operator="equal" stopIfTrue="1">
      <formula>0</formula>
    </cfRule>
    <cfRule type="cellIs" priority="6892" dxfId="2141" operator="greaterThan" stopIfTrue="1">
      <formula>0.0000001</formula>
    </cfRule>
  </conditionalFormatting>
  <conditionalFormatting sqref="G21">
    <cfRule type="cellIs" priority="6889" dxfId="1" operator="equal" stopIfTrue="1">
      <formula>0</formula>
    </cfRule>
    <cfRule type="cellIs" priority="6890" dxfId="2141" operator="greaterThan" stopIfTrue="1">
      <formula>0.0000001</formula>
    </cfRule>
  </conditionalFormatting>
  <conditionalFormatting sqref="G21">
    <cfRule type="cellIs" priority="6887" dxfId="1" operator="equal" stopIfTrue="1">
      <formula>0</formula>
    </cfRule>
    <cfRule type="cellIs" priority="6888" dxfId="2142" operator="greaterThan" stopIfTrue="1">
      <formula>0.0000001</formula>
    </cfRule>
  </conditionalFormatting>
  <conditionalFormatting sqref="G21">
    <cfRule type="cellIs" priority="6885" dxfId="1" operator="equal" stopIfTrue="1">
      <formula>0</formula>
    </cfRule>
    <cfRule type="cellIs" priority="6886" dxfId="2142" operator="greaterThan" stopIfTrue="1">
      <formula>0.0000001</formula>
    </cfRule>
  </conditionalFormatting>
  <conditionalFormatting sqref="G21">
    <cfRule type="cellIs" priority="6883" dxfId="1" operator="equal" stopIfTrue="1">
      <formula>0</formula>
    </cfRule>
    <cfRule type="cellIs" priority="6884" dxfId="2141" operator="greaterThan" stopIfTrue="1">
      <formula>0.0000001</formula>
    </cfRule>
  </conditionalFormatting>
  <conditionalFormatting sqref="G21">
    <cfRule type="cellIs" priority="6879" dxfId="1" operator="equal" stopIfTrue="1">
      <formula>0</formula>
    </cfRule>
    <cfRule type="cellIs" priority="6880" dxfId="2142" operator="greaterThan" stopIfTrue="1">
      <formula>0.0000001</formula>
    </cfRule>
  </conditionalFormatting>
  <conditionalFormatting sqref="G23">
    <cfRule type="cellIs" priority="6877" dxfId="1" operator="equal" stopIfTrue="1">
      <formula>0</formula>
    </cfRule>
    <cfRule type="cellIs" priority="6878" dxfId="2141" operator="greaterThan" stopIfTrue="1">
      <formula>0.0000001</formula>
    </cfRule>
  </conditionalFormatting>
  <conditionalFormatting sqref="G23">
    <cfRule type="cellIs" priority="6875" dxfId="1" operator="equal" stopIfTrue="1">
      <formula>0</formula>
    </cfRule>
    <cfRule type="cellIs" priority="6876" dxfId="2141" operator="greaterThan" stopIfTrue="1">
      <formula>0.0000001</formula>
    </cfRule>
  </conditionalFormatting>
  <conditionalFormatting sqref="G23">
    <cfRule type="cellIs" priority="6873" dxfId="1" operator="equal" stopIfTrue="1">
      <formula>0</formula>
    </cfRule>
    <cfRule type="cellIs" priority="6874" dxfId="2142" operator="greaterThan" stopIfTrue="1">
      <formula>0.0000001</formula>
    </cfRule>
  </conditionalFormatting>
  <conditionalFormatting sqref="G23">
    <cfRule type="cellIs" priority="6871" dxfId="1" operator="equal" stopIfTrue="1">
      <formula>0</formula>
    </cfRule>
    <cfRule type="cellIs" priority="6872" dxfId="2142" operator="greaterThan" stopIfTrue="1">
      <formula>0.0000001</formula>
    </cfRule>
  </conditionalFormatting>
  <conditionalFormatting sqref="G23">
    <cfRule type="cellIs" priority="6869" dxfId="1" operator="equal" stopIfTrue="1">
      <formula>0</formula>
    </cfRule>
    <cfRule type="cellIs" priority="6870" dxfId="2141" operator="greaterThan" stopIfTrue="1">
      <formula>0.0000001</formula>
    </cfRule>
  </conditionalFormatting>
  <conditionalFormatting sqref="G23">
    <cfRule type="cellIs" priority="6865" dxfId="1" operator="equal" stopIfTrue="1">
      <formula>0</formula>
    </cfRule>
    <cfRule type="cellIs" priority="6866" dxfId="2142" operator="greaterThan" stopIfTrue="1">
      <formula>0.0000001</formula>
    </cfRule>
  </conditionalFormatting>
  <conditionalFormatting sqref="G27">
    <cfRule type="cellIs" priority="6849" dxfId="1" operator="equal" stopIfTrue="1">
      <formula>0</formula>
    </cfRule>
    <cfRule type="cellIs" priority="6850" dxfId="2141" operator="greaterThan" stopIfTrue="1">
      <formula>0.0000001</formula>
    </cfRule>
  </conditionalFormatting>
  <conditionalFormatting sqref="G27">
    <cfRule type="cellIs" priority="6847" dxfId="1" operator="equal" stopIfTrue="1">
      <formula>0</formula>
    </cfRule>
    <cfRule type="cellIs" priority="6848" dxfId="2141" operator="greaterThan" stopIfTrue="1">
      <formula>0.0000001</formula>
    </cfRule>
  </conditionalFormatting>
  <conditionalFormatting sqref="G27">
    <cfRule type="cellIs" priority="6845" dxfId="1" operator="equal" stopIfTrue="1">
      <formula>0</formula>
    </cfRule>
    <cfRule type="cellIs" priority="6846" dxfId="2142" operator="greaterThan" stopIfTrue="1">
      <formula>0.0000001</formula>
    </cfRule>
  </conditionalFormatting>
  <conditionalFormatting sqref="G27">
    <cfRule type="cellIs" priority="6843" dxfId="1" operator="equal" stopIfTrue="1">
      <formula>0</formula>
    </cfRule>
    <cfRule type="cellIs" priority="6844" dxfId="2142" operator="greaterThan" stopIfTrue="1">
      <formula>0.0000001</formula>
    </cfRule>
  </conditionalFormatting>
  <conditionalFormatting sqref="G27">
    <cfRule type="cellIs" priority="6841" dxfId="1" operator="equal" stopIfTrue="1">
      <formula>0</formula>
    </cfRule>
    <cfRule type="cellIs" priority="6842" dxfId="2141" operator="greaterThan" stopIfTrue="1">
      <formula>0.0000001</formula>
    </cfRule>
  </conditionalFormatting>
  <conditionalFormatting sqref="G27">
    <cfRule type="cellIs" priority="6837" dxfId="1" operator="equal" stopIfTrue="1">
      <formula>0</formula>
    </cfRule>
    <cfRule type="cellIs" priority="6838" dxfId="2142" operator="greaterThan" stopIfTrue="1">
      <formula>0.0000001</formula>
    </cfRule>
  </conditionalFormatting>
  <conditionalFormatting sqref="G19">
    <cfRule type="cellIs" priority="6821" dxfId="1" operator="equal" stopIfTrue="1">
      <formula>0</formula>
    </cfRule>
    <cfRule type="cellIs" priority="6822" dxfId="2141" operator="greaterThan" stopIfTrue="1">
      <formula>0.0000001</formula>
    </cfRule>
  </conditionalFormatting>
  <conditionalFormatting sqref="G21">
    <cfRule type="cellIs" priority="6807" dxfId="1" operator="equal" stopIfTrue="1">
      <formula>0</formula>
    </cfRule>
    <cfRule type="cellIs" priority="6808" dxfId="2141" operator="greaterThan" stopIfTrue="1">
      <formula>0.0000001</formula>
    </cfRule>
  </conditionalFormatting>
  <conditionalFormatting sqref="G23">
    <cfRule type="cellIs" priority="6793" dxfId="1" operator="equal" stopIfTrue="1">
      <formula>0</formula>
    </cfRule>
    <cfRule type="cellIs" priority="6794" dxfId="2141" operator="greaterThan" stopIfTrue="1">
      <formula>0.0000001</formula>
    </cfRule>
  </conditionalFormatting>
  <conditionalFormatting sqref="G27">
    <cfRule type="cellIs" priority="6765" dxfId="1" operator="equal" stopIfTrue="1">
      <formula>0</formula>
    </cfRule>
    <cfRule type="cellIs" priority="6766" dxfId="2141" operator="greaterThan" stopIfTrue="1">
      <formula>0.0000001</formula>
    </cfRule>
  </conditionalFormatting>
  <conditionalFormatting sqref="F27">
    <cfRule type="cellIs" priority="7133" dxfId="1" operator="equal" stopIfTrue="1">
      <formula>0</formula>
    </cfRule>
    <cfRule type="cellIs" priority="7134" dxfId="2141" operator="greaterThan" stopIfTrue="1">
      <formula>0.0000001</formula>
    </cfRule>
  </conditionalFormatting>
  <conditionalFormatting sqref="F27">
    <cfRule type="cellIs" priority="7131" dxfId="1" operator="equal" stopIfTrue="1">
      <formula>0</formula>
    </cfRule>
    <cfRule type="cellIs" priority="7132" dxfId="2141" operator="greaterThan" stopIfTrue="1">
      <formula>0.0000001</formula>
    </cfRule>
  </conditionalFormatting>
  <conditionalFormatting sqref="F27">
    <cfRule type="cellIs" priority="7129" dxfId="1" operator="equal" stopIfTrue="1">
      <formula>0</formula>
    </cfRule>
    <cfRule type="cellIs" priority="7130" dxfId="2142" operator="greaterThan" stopIfTrue="1">
      <formula>0.0000001</formula>
    </cfRule>
  </conditionalFormatting>
  <conditionalFormatting sqref="F27">
    <cfRule type="cellIs" priority="7127" dxfId="1" operator="equal" stopIfTrue="1">
      <formula>0</formula>
    </cfRule>
    <cfRule type="cellIs" priority="7128" dxfId="2142" operator="greaterThan" stopIfTrue="1">
      <formula>0.0000001</formula>
    </cfRule>
  </conditionalFormatting>
  <conditionalFormatting sqref="F27">
    <cfRule type="cellIs" priority="7125" dxfId="1" operator="equal" stopIfTrue="1">
      <formula>0</formula>
    </cfRule>
    <cfRule type="cellIs" priority="7126" dxfId="2141" operator="greaterThan" stopIfTrue="1">
      <formula>0.0000001</formula>
    </cfRule>
  </conditionalFormatting>
  <conditionalFormatting sqref="F27">
    <cfRule type="cellIs" priority="7123" dxfId="1" operator="equal" stopIfTrue="1">
      <formula>0</formula>
    </cfRule>
    <cfRule type="cellIs" priority="7124" dxfId="2142" operator="greaterThan" stopIfTrue="1">
      <formula>0.0000001</formula>
    </cfRule>
  </conditionalFormatting>
  <conditionalFormatting sqref="F27">
    <cfRule type="cellIs" priority="7121" dxfId="1" operator="equal" stopIfTrue="1">
      <formula>0</formula>
    </cfRule>
    <cfRule type="cellIs" priority="7122" dxfId="2142" operator="greaterThan" stopIfTrue="1">
      <formula>0.0000001</formula>
    </cfRule>
  </conditionalFormatting>
  <conditionalFormatting sqref="F29 F31 F33 F35 F37 F39">
    <cfRule type="cellIs" priority="7119" dxfId="1" operator="equal" stopIfTrue="1">
      <formula>0</formula>
    </cfRule>
    <cfRule type="cellIs" priority="7120" dxfId="2140" operator="greaterThan" stopIfTrue="1">
      <formula>0.0000001</formula>
    </cfRule>
  </conditionalFormatting>
  <conditionalFormatting sqref="F31">
    <cfRule type="cellIs" priority="7117" dxfId="1" operator="equal" stopIfTrue="1">
      <formula>0</formula>
    </cfRule>
    <cfRule type="cellIs" priority="7118" dxfId="2141" operator="greaterThan" stopIfTrue="1">
      <formula>0.0000001</formula>
    </cfRule>
  </conditionalFormatting>
  <conditionalFormatting sqref="F31">
    <cfRule type="cellIs" priority="7115" dxfId="1" operator="equal" stopIfTrue="1">
      <formula>0</formula>
    </cfRule>
    <cfRule type="cellIs" priority="7116" dxfId="2141" operator="greaterThan" stopIfTrue="1">
      <formula>0.0000001</formula>
    </cfRule>
  </conditionalFormatting>
  <conditionalFormatting sqref="F31">
    <cfRule type="cellIs" priority="7113" dxfId="1" operator="equal" stopIfTrue="1">
      <formula>0</formula>
    </cfRule>
    <cfRule type="cellIs" priority="7114" dxfId="2142" operator="greaterThan" stopIfTrue="1">
      <formula>0.0000001</formula>
    </cfRule>
  </conditionalFormatting>
  <conditionalFormatting sqref="F31">
    <cfRule type="cellIs" priority="7111" dxfId="1" operator="equal" stopIfTrue="1">
      <formula>0</formula>
    </cfRule>
    <cfRule type="cellIs" priority="7112" dxfId="2142" operator="greaterThan" stopIfTrue="1">
      <formula>0.0000001</formula>
    </cfRule>
  </conditionalFormatting>
  <conditionalFormatting sqref="F31">
    <cfRule type="cellIs" priority="7109" dxfId="1" operator="equal" stopIfTrue="1">
      <formula>0</formula>
    </cfRule>
    <cfRule type="cellIs" priority="7110" dxfId="2141" operator="greaterThan" stopIfTrue="1">
      <formula>0.0000001</formula>
    </cfRule>
  </conditionalFormatting>
  <conditionalFormatting sqref="F31">
    <cfRule type="cellIs" priority="7107" dxfId="1" operator="equal" stopIfTrue="1">
      <formula>0</formula>
    </cfRule>
    <cfRule type="cellIs" priority="7108" dxfId="2142" operator="greaterThan" stopIfTrue="1">
      <formula>0.0000001</formula>
    </cfRule>
  </conditionalFormatting>
  <conditionalFormatting sqref="F31">
    <cfRule type="cellIs" priority="7105" dxfId="1" operator="equal" stopIfTrue="1">
      <formula>0</formula>
    </cfRule>
    <cfRule type="cellIs" priority="7106" dxfId="2142" operator="greaterThan" stopIfTrue="1">
      <formula>0.0000001</formula>
    </cfRule>
  </conditionalFormatting>
  <conditionalFormatting sqref="F29">
    <cfRule type="cellIs" priority="7103" dxfId="1" operator="equal" stopIfTrue="1">
      <formula>0</formula>
    </cfRule>
    <cfRule type="cellIs" priority="7104" dxfId="2141" operator="greaterThan" stopIfTrue="1">
      <formula>0.0000001</formula>
    </cfRule>
  </conditionalFormatting>
  <conditionalFormatting sqref="F29">
    <cfRule type="cellIs" priority="7101" dxfId="1" operator="equal" stopIfTrue="1">
      <formula>0</formula>
    </cfRule>
    <cfRule type="cellIs" priority="7102" dxfId="2141" operator="greaterThan" stopIfTrue="1">
      <formula>0.0000001</formula>
    </cfRule>
  </conditionalFormatting>
  <conditionalFormatting sqref="F29">
    <cfRule type="cellIs" priority="7099" dxfId="1" operator="equal" stopIfTrue="1">
      <formula>0</formula>
    </cfRule>
    <cfRule type="cellIs" priority="7100" dxfId="2142" operator="greaterThan" stopIfTrue="1">
      <formula>0.0000001</formula>
    </cfRule>
  </conditionalFormatting>
  <conditionalFormatting sqref="F29">
    <cfRule type="cellIs" priority="7097" dxfId="1" operator="equal" stopIfTrue="1">
      <formula>0</formula>
    </cfRule>
    <cfRule type="cellIs" priority="7098" dxfId="2142" operator="greaterThan" stopIfTrue="1">
      <formula>0.0000001</formula>
    </cfRule>
  </conditionalFormatting>
  <conditionalFormatting sqref="F29">
    <cfRule type="cellIs" priority="7095" dxfId="1" operator="equal" stopIfTrue="1">
      <formula>0</formula>
    </cfRule>
    <cfRule type="cellIs" priority="7096" dxfId="2141" operator="greaterThan" stopIfTrue="1">
      <formula>0.0000001</formula>
    </cfRule>
  </conditionalFormatting>
  <conditionalFormatting sqref="F29">
    <cfRule type="cellIs" priority="7093" dxfId="1" operator="equal" stopIfTrue="1">
      <formula>0</formula>
    </cfRule>
    <cfRule type="cellIs" priority="7094" dxfId="2142" operator="greaterThan" stopIfTrue="1">
      <formula>0.0000001</formula>
    </cfRule>
  </conditionalFormatting>
  <conditionalFormatting sqref="F29">
    <cfRule type="cellIs" priority="7091" dxfId="1" operator="equal" stopIfTrue="1">
      <formula>0</formula>
    </cfRule>
    <cfRule type="cellIs" priority="7092" dxfId="2142" operator="greaterThan" stopIfTrue="1">
      <formula>0.0000001</formula>
    </cfRule>
  </conditionalFormatting>
  <conditionalFormatting sqref="F31">
    <cfRule type="cellIs" priority="7089" dxfId="1" operator="equal" stopIfTrue="1">
      <formula>0</formula>
    </cfRule>
    <cfRule type="cellIs" priority="7090" dxfId="2141" operator="greaterThan" stopIfTrue="1">
      <formula>0.0000001</formula>
    </cfRule>
  </conditionalFormatting>
  <conditionalFormatting sqref="F31">
    <cfRule type="cellIs" priority="7087" dxfId="1" operator="equal" stopIfTrue="1">
      <formula>0</formula>
    </cfRule>
    <cfRule type="cellIs" priority="7088" dxfId="2141" operator="greaterThan" stopIfTrue="1">
      <formula>0.0000001</formula>
    </cfRule>
  </conditionalFormatting>
  <conditionalFormatting sqref="F31">
    <cfRule type="cellIs" priority="7085" dxfId="1" operator="equal" stopIfTrue="1">
      <formula>0</formula>
    </cfRule>
    <cfRule type="cellIs" priority="7086" dxfId="2142" operator="greaterThan" stopIfTrue="1">
      <formula>0.0000001</formula>
    </cfRule>
  </conditionalFormatting>
  <conditionalFormatting sqref="F31">
    <cfRule type="cellIs" priority="7083" dxfId="1" operator="equal" stopIfTrue="1">
      <formula>0</formula>
    </cfRule>
    <cfRule type="cellIs" priority="7084" dxfId="2142" operator="greaterThan" stopIfTrue="1">
      <formula>0.0000001</formula>
    </cfRule>
  </conditionalFormatting>
  <conditionalFormatting sqref="F31">
    <cfRule type="cellIs" priority="7081" dxfId="1" operator="equal" stopIfTrue="1">
      <formula>0</formula>
    </cfRule>
    <cfRule type="cellIs" priority="7082" dxfId="2141" operator="greaterThan" stopIfTrue="1">
      <formula>0.0000001</formula>
    </cfRule>
  </conditionalFormatting>
  <conditionalFormatting sqref="F31">
    <cfRule type="cellIs" priority="7079" dxfId="1" operator="equal" stopIfTrue="1">
      <formula>0</formula>
    </cfRule>
    <cfRule type="cellIs" priority="7080" dxfId="2142" operator="greaterThan" stopIfTrue="1">
      <formula>0.0000001</formula>
    </cfRule>
  </conditionalFormatting>
  <conditionalFormatting sqref="F31">
    <cfRule type="cellIs" priority="7077" dxfId="1" operator="equal" stopIfTrue="1">
      <formula>0</formula>
    </cfRule>
    <cfRule type="cellIs" priority="7078" dxfId="2142" operator="greaterThan" stopIfTrue="1">
      <formula>0.0000001</formula>
    </cfRule>
  </conditionalFormatting>
  <conditionalFormatting sqref="F33">
    <cfRule type="cellIs" priority="7075" dxfId="1" operator="equal" stopIfTrue="1">
      <formula>0</formula>
    </cfRule>
    <cfRule type="cellIs" priority="7076" dxfId="2141" operator="greaterThan" stopIfTrue="1">
      <formula>0.0000001</formula>
    </cfRule>
  </conditionalFormatting>
  <conditionalFormatting sqref="F33">
    <cfRule type="cellIs" priority="7073" dxfId="1" operator="equal" stopIfTrue="1">
      <formula>0</formula>
    </cfRule>
    <cfRule type="cellIs" priority="7074" dxfId="2141" operator="greaterThan" stopIfTrue="1">
      <formula>0.0000001</formula>
    </cfRule>
  </conditionalFormatting>
  <conditionalFormatting sqref="F33">
    <cfRule type="cellIs" priority="7071" dxfId="1" operator="equal" stopIfTrue="1">
      <formula>0</formula>
    </cfRule>
    <cfRule type="cellIs" priority="7072" dxfId="2142" operator="greaterThan" stopIfTrue="1">
      <formula>0.0000001</formula>
    </cfRule>
  </conditionalFormatting>
  <conditionalFormatting sqref="F33">
    <cfRule type="cellIs" priority="7069" dxfId="1" operator="equal" stopIfTrue="1">
      <formula>0</formula>
    </cfRule>
    <cfRule type="cellIs" priority="7070" dxfId="2142" operator="greaterThan" stopIfTrue="1">
      <formula>0.0000001</formula>
    </cfRule>
  </conditionalFormatting>
  <conditionalFormatting sqref="F33">
    <cfRule type="cellIs" priority="7067" dxfId="1" operator="equal" stopIfTrue="1">
      <formula>0</formula>
    </cfRule>
    <cfRule type="cellIs" priority="7068" dxfId="2141" operator="greaterThan" stopIfTrue="1">
      <formula>0.0000001</formula>
    </cfRule>
  </conditionalFormatting>
  <conditionalFormatting sqref="F33">
    <cfRule type="cellIs" priority="7065" dxfId="1" operator="equal" stopIfTrue="1">
      <formula>0</formula>
    </cfRule>
    <cfRule type="cellIs" priority="7066" dxfId="2142" operator="greaterThan" stopIfTrue="1">
      <formula>0.0000001</formula>
    </cfRule>
  </conditionalFormatting>
  <conditionalFormatting sqref="F33">
    <cfRule type="cellIs" priority="7063" dxfId="1" operator="equal" stopIfTrue="1">
      <formula>0</formula>
    </cfRule>
    <cfRule type="cellIs" priority="7064" dxfId="2142" operator="greaterThan" stopIfTrue="1">
      <formula>0.0000001</formula>
    </cfRule>
  </conditionalFormatting>
  <conditionalFormatting sqref="F35">
    <cfRule type="cellIs" priority="7061" dxfId="1" operator="equal" stopIfTrue="1">
      <formula>0</formula>
    </cfRule>
    <cfRule type="cellIs" priority="7062" dxfId="2141" operator="greaterThan" stopIfTrue="1">
      <formula>0.0000001</formula>
    </cfRule>
  </conditionalFormatting>
  <conditionalFormatting sqref="F35">
    <cfRule type="cellIs" priority="7059" dxfId="1" operator="equal" stopIfTrue="1">
      <formula>0</formula>
    </cfRule>
    <cfRule type="cellIs" priority="7060" dxfId="2141" operator="greaterThan" stopIfTrue="1">
      <formula>0.0000001</formula>
    </cfRule>
  </conditionalFormatting>
  <conditionalFormatting sqref="F35">
    <cfRule type="cellIs" priority="7057" dxfId="1" operator="equal" stopIfTrue="1">
      <formula>0</formula>
    </cfRule>
    <cfRule type="cellIs" priority="7058" dxfId="2142" operator="greaterThan" stopIfTrue="1">
      <formula>0.0000001</formula>
    </cfRule>
  </conditionalFormatting>
  <conditionalFormatting sqref="F35">
    <cfRule type="cellIs" priority="7055" dxfId="1" operator="equal" stopIfTrue="1">
      <formula>0</formula>
    </cfRule>
    <cfRule type="cellIs" priority="7056" dxfId="2142" operator="greaterThan" stopIfTrue="1">
      <formula>0.0000001</formula>
    </cfRule>
  </conditionalFormatting>
  <conditionalFormatting sqref="F35">
    <cfRule type="cellIs" priority="7053" dxfId="1" operator="equal" stopIfTrue="1">
      <formula>0</formula>
    </cfRule>
    <cfRule type="cellIs" priority="7054" dxfId="2141" operator="greaterThan" stopIfTrue="1">
      <formula>0.0000001</formula>
    </cfRule>
  </conditionalFormatting>
  <conditionalFormatting sqref="F35">
    <cfRule type="cellIs" priority="7051" dxfId="1" operator="equal" stopIfTrue="1">
      <formula>0</formula>
    </cfRule>
    <cfRule type="cellIs" priority="7052" dxfId="2142" operator="greaterThan" stopIfTrue="1">
      <formula>0.0000001</formula>
    </cfRule>
  </conditionalFormatting>
  <conditionalFormatting sqref="F35">
    <cfRule type="cellIs" priority="7049" dxfId="1" operator="equal" stopIfTrue="1">
      <formula>0</formula>
    </cfRule>
    <cfRule type="cellIs" priority="7050" dxfId="2142" operator="greaterThan" stopIfTrue="1">
      <formula>0.0000001</formula>
    </cfRule>
  </conditionalFormatting>
  <conditionalFormatting sqref="F37">
    <cfRule type="cellIs" priority="7047" dxfId="1" operator="equal" stopIfTrue="1">
      <formula>0</formula>
    </cfRule>
    <cfRule type="cellIs" priority="7048" dxfId="2141" operator="greaterThan" stopIfTrue="1">
      <formula>0.0000001</formula>
    </cfRule>
  </conditionalFormatting>
  <conditionalFormatting sqref="F37">
    <cfRule type="cellIs" priority="7045" dxfId="1" operator="equal" stopIfTrue="1">
      <formula>0</formula>
    </cfRule>
    <cfRule type="cellIs" priority="7046" dxfId="2141" operator="greaterThan" stopIfTrue="1">
      <formula>0.0000001</formula>
    </cfRule>
  </conditionalFormatting>
  <conditionalFormatting sqref="F37">
    <cfRule type="cellIs" priority="7043" dxfId="1" operator="equal" stopIfTrue="1">
      <formula>0</formula>
    </cfRule>
    <cfRule type="cellIs" priority="7044" dxfId="2142" operator="greaterThan" stopIfTrue="1">
      <formula>0.0000001</formula>
    </cfRule>
  </conditionalFormatting>
  <conditionalFormatting sqref="F37">
    <cfRule type="cellIs" priority="7041" dxfId="1" operator="equal" stopIfTrue="1">
      <formula>0</formula>
    </cfRule>
    <cfRule type="cellIs" priority="7042" dxfId="2142" operator="greaterThan" stopIfTrue="1">
      <formula>0.0000001</formula>
    </cfRule>
  </conditionalFormatting>
  <conditionalFormatting sqref="F37">
    <cfRule type="cellIs" priority="7039" dxfId="1" operator="equal" stopIfTrue="1">
      <formula>0</formula>
    </cfRule>
    <cfRule type="cellIs" priority="7040" dxfId="2141" operator="greaterThan" stopIfTrue="1">
      <formula>0.0000001</formula>
    </cfRule>
  </conditionalFormatting>
  <conditionalFormatting sqref="F37">
    <cfRule type="cellIs" priority="7037" dxfId="1" operator="equal" stopIfTrue="1">
      <formula>0</formula>
    </cfRule>
    <cfRule type="cellIs" priority="7038" dxfId="2142" operator="greaterThan" stopIfTrue="1">
      <formula>0.0000001</formula>
    </cfRule>
  </conditionalFormatting>
  <conditionalFormatting sqref="F37">
    <cfRule type="cellIs" priority="7035" dxfId="1" operator="equal" stopIfTrue="1">
      <formula>0</formula>
    </cfRule>
    <cfRule type="cellIs" priority="7036" dxfId="2142" operator="greaterThan" stopIfTrue="1">
      <formula>0.0000001</formula>
    </cfRule>
  </conditionalFormatting>
  <conditionalFormatting sqref="F39">
    <cfRule type="cellIs" priority="7033" dxfId="1" operator="equal" stopIfTrue="1">
      <formula>0</formula>
    </cfRule>
    <cfRule type="cellIs" priority="7034" dxfId="2141" operator="greaterThan" stopIfTrue="1">
      <formula>0.0000001</formula>
    </cfRule>
  </conditionalFormatting>
  <conditionalFormatting sqref="F39">
    <cfRule type="cellIs" priority="7029" dxfId="1" operator="equal" stopIfTrue="1">
      <formula>0</formula>
    </cfRule>
    <cfRule type="cellIs" priority="7030" dxfId="2142" operator="greaterThan" stopIfTrue="1">
      <formula>0.0000001</formula>
    </cfRule>
  </conditionalFormatting>
  <conditionalFormatting sqref="F39">
    <cfRule type="cellIs" priority="7025" dxfId="1" operator="equal" stopIfTrue="1">
      <formula>0</formula>
    </cfRule>
    <cfRule type="cellIs" priority="7026" dxfId="2141" operator="greaterThan" stopIfTrue="1">
      <formula>0.0000001</formula>
    </cfRule>
  </conditionalFormatting>
  <conditionalFormatting sqref="F39">
    <cfRule type="cellIs" priority="7023" dxfId="1" operator="equal" stopIfTrue="1">
      <formula>0</formula>
    </cfRule>
    <cfRule type="cellIs" priority="7024" dxfId="2142" operator="greaterThan" stopIfTrue="1">
      <formula>0.0000001</formula>
    </cfRule>
  </conditionalFormatting>
  <conditionalFormatting sqref="F33">
    <cfRule type="cellIs" priority="6977" dxfId="1" operator="equal" stopIfTrue="1">
      <formula>0</formula>
    </cfRule>
    <cfRule type="cellIs" priority="6978" dxfId="2141" operator="greaterThan" stopIfTrue="1">
      <formula>0.0000001</formula>
    </cfRule>
  </conditionalFormatting>
  <conditionalFormatting sqref="F33">
    <cfRule type="cellIs" priority="6973" dxfId="1" operator="equal" stopIfTrue="1">
      <formula>0</formula>
    </cfRule>
    <cfRule type="cellIs" priority="6974" dxfId="2142" operator="greaterThan" stopIfTrue="1">
      <formula>0.0000001</formula>
    </cfRule>
  </conditionalFormatting>
  <conditionalFormatting sqref="F33">
    <cfRule type="cellIs" priority="6969" dxfId="1" operator="equal" stopIfTrue="1">
      <formula>0</formula>
    </cfRule>
    <cfRule type="cellIs" priority="6970" dxfId="2141" operator="greaterThan" stopIfTrue="1">
      <formula>0.0000001</formula>
    </cfRule>
  </conditionalFormatting>
  <conditionalFormatting sqref="F33">
    <cfRule type="cellIs" priority="6967" dxfId="1" operator="equal" stopIfTrue="1">
      <formula>0</formula>
    </cfRule>
    <cfRule type="cellIs" priority="6968" dxfId="2142" operator="greaterThan" stopIfTrue="1">
      <formula>0.0000001</formula>
    </cfRule>
  </conditionalFormatting>
  <conditionalFormatting sqref="F33">
    <cfRule type="cellIs" priority="6963" dxfId="1" operator="equal" stopIfTrue="1">
      <formula>0</formula>
    </cfRule>
    <cfRule type="cellIs" priority="6964" dxfId="2141" operator="greaterThan" stopIfTrue="1">
      <formula>0.0000001</formula>
    </cfRule>
  </conditionalFormatting>
  <conditionalFormatting sqref="F33">
    <cfRule type="cellIs" priority="6959" dxfId="1" operator="equal" stopIfTrue="1">
      <formula>0</formula>
    </cfRule>
    <cfRule type="cellIs" priority="6960" dxfId="2142" operator="greaterThan" stopIfTrue="1">
      <formula>0.0000001</formula>
    </cfRule>
  </conditionalFormatting>
  <conditionalFormatting sqref="F33">
    <cfRule type="cellIs" priority="6955" dxfId="1" operator="equal" stopIfTrue="1">
      <formula>0</formula>
    </cfRule>
    <cfRule type="cellIs" priority="6956" dxfId="2141" operator="greaterThan" stopIfTrue="1">
      <formula>0.0000001</formula>
    </cfRule>
  </conditionalFormatting>
  <conditionalFormatting sqref="F33">
    <cfRule type="cellIs" priority="6953" dxfId="1" operator="equal" stopIfTrue="1">
      <formula>0</formula>
    </cfRule>
    <cfRule type="cellIs" priority="6954" dxfId="2142" operator="greaterThan" stopIfTrue="1">
      <formula>0.0000001</formula>
    </cfRule>
  </conditionalFormatting>
  <conditionalFormatting sqref="F35">
    <cfRule type="cellIs" priority="6949" dxfId="1" operator="equal" stopIfTrue="1">
      <formula>0</formula>
    </cfRule>
    <cfRule type="cellIs" priority="6950" dxfId="2141" operator="greaterThan" stopIfTrue="1">
      <formula>0.0000001</formula>
    </cfRule>
  </conditionalFormatting>
  <conditionalFormatting sqref="F35">
    <cfRule type="cellIs" priority="6945" dxfId="1" operator="equal" stopIfTrue="1">
      <formula>0</formula>
    </cfRule>
    <cfRule type="cellIs" priority="6946" dxfId="2142" operator="greaterThan" stopIfTrue="1">
      <formula>0.0000001</formula>
    </cfRule>
  </conditionalFormatting>
  <conditionalFormatting sqref="F35">
    <cfRule type="cellIs" priority="6941" dxfId="1" operator="equal" stopIfTrue="1">
      <formula>0</formula>
    </cfRule>
    <cfRule type="cellIs" priority="6942" dxfId="2141" operator="greaterThan" stopIfTrue="1">
      <formula>0.0000001</formula>
    </cfRule>
  </conditionalFormatting>
  <conditionalFormatting sqref="F35">
    <cfRule type="cellIs" priority="6939" dxfId="1" operator="equal" stopIfTrue="1">
      <formula>0</formula>
    </cfRule>
    <cfRule type="cellIs" priority="6940" dxfId="2142" operator="greaterThan" stopIfTrue="1">
      <formula>0.0000001</formula>
    </cfRule>
  </conditionalFormatting>
  <conditionalFormatting sqref="F35">
    <cfRule type="cellIs" priority="6935" dxfId="1" operator="equal" stopIfTrue="1">
      <formula>0</formula>
    </cfRule>
    <cfRule type="cellIs" priority="6936" dxfId="2141" operator="greaterThan" stopIfTrue="1">
      <formula>0.0000001</formula>
    </cfRule>
  </conditionalFormatting>
  <conditionalFormatting sqref="F35">
    <cfRule type="cellIs" priority="6931" dxfId="1" operator="equal" stopIfTrue="1">
      <formula>0</formula>
    </cfRule>
    <cfRule type="cellIs" priority="6932" dxfId="2142" operator="greaterThan" stopIfTrue="1">
      <formula>0.0000001</formula>
    </cfRule>
  </conditionalFormatting>
  <conditionalFormatting sqref="G19 G21 G23 G27">
    <cfRule type="cellIs" priority="6921" dxfId="1" operator="equal" stopIfTrue="1">
      <formula>0</formula>
    </cfRule>
    <cfRule type="cellIs" priority="6922" dxfId="2140" operator="greaterThan" stopIfTrue="1">
      <formula>0.0000001</formula>
    </cfRule>
  </conditionalFormatting>
  <conditionalFormatting sqref="G27">
    <cfRule type="cellIs" priority="6751" dxfId="1" operator="equal" stopIfTrue="1">
      <formula>0</formula>
    </cfRule>
    <cfRule type="cellIs" priority="6752" dxfId="2141" operator="greaterThan" stopIfTrue="1">
      <formula>0.0000001</formula>
    </cfRule>
  </conditionalFormatting>
  <conditionalFormatting sqref="G29 G31 G33 G35 G37 G39">
    <cfRule type="cellIs" priority="6737" dxfId="1" operator="equal" stopIfTrue="1">
      <formula>0</formula>
    </cfRule>
    <cfRule type="cellIs" priority="6738" dxfId="2140" operator="greaterThan" stopIfTrue="1">
      <formula>0.0000001</formula>
    </cfRule>
  </conditionalFormatting>
  <conditionalFormatting sqref="G39">
    <cfRule type="cellIs" priority="6649" dxfId="1" operator="equal" stopIfTrue="1">
      <formula>0</formula>
    </cfRule>
    <cfRule type="cellIs" priority="6650" dxfId="2141" operator="greaterThan" stopIfTrue="1">
      <formula>0.0000001</formula>
    </cfRule>
  </conditionalFormatting>
  <conditionalFormatting sqref="G33">
    <cfRule type="cellIs" priority="6593" dxfId="1" operator="equal" stopIfTrue="1">
      <formula>0</formula>
    </cfRule>
    <cfRule type="cellIs" priority="6594" dxfId="2141" operator="greaterThan" stopIfTrue="1">
      <formula>0.0000001</formula>
    </cfRule>
  </conditionalFormatting>
  <conditionalFormatting sqref="G33">
    <cfRule type="cellIs" priority="6579" dxfId="1" operator="equal" stopIfTrue="1">
      <formula>0</formula>
    </cfRule>
    <cfRule type="cellIs" priority="6580" dxfId="2141" operator="greaterThan" stopIfTrue="1">
      <formula>0.0000001</formula>
    </cfRule>
  </conditionalFormatting>
  <conditionalFormatting sqref="G35">
    <cfRule type="cellIs" priority="6565" dxfId="1" operator="equal" stopIfTrue="1">
      <formula>0</formula>
    </cfRule>
    <cfRule type="cellIs" priority="6566" dxfId="2141" operator="greaterThan" stopIfTrue="1">
      <formula>0.0000001</formula>
    </cfRule>
  </conditionalFormatting>
  <conditionalFormatting sqref="G35">
    <cfRule type="cellIs" priority="6551" dxfId="1" operator="equal" stopIfTrue="1">
      <formula>0</formula>
    </cfRule>
    <cfRule type="cellIs" priority="6552" dxfId="2141" operator="greaterThan" stopIfTrue="1">
      <formula>0.0000001</formula>
    </cfRule>
  </conditionalFormatting>
  <conditionalFormatting sqref="G35">
    <cfRule type="cellIs" priority="6545" dxfId="1" operator="equal" stopIfTrue="1">
      <formula>0</formula>
    </cfRule>
    <cfRule type="cellIs" priority="6546" dxfId="2141" operator="greaterThan" stopIfTrue="1">
      <formula>0.0000001</formula>
    </cfRule>
  </conditionalFormatting>
  <conditionalFormatting sqref="G35">
    <cfRule type="cellIs" priority="6543" dxfId="1" operator="equal" stopIfTrue="1">
      <formula>0</formula>
    </cfRule>
    <cfRule type="cellIs" priority="6544" dxfId="2142" operator="greaterThan" stopIfTrue="1">
      <formula>0.0000001</formula>
    </cfRule>
  </conditionalFormatting>
  <conditionalFormatting sqref="G35">
    <cfRule type="cellIs" priority="6541" dxfId="1" operator="equal" stopIfTrue="1">
      <formula>0</formula>
    </cfRule>
    <cfRule type="cellIs" priority="6542" dxfId="2142" operator="greaterThan" stopIfTrue="1">
      <formula>0.0000001</formula>
    </cfRule>
  </conditionalFormatting>
  <conditionalFormatting sqref="H17 H19 H21 H23 H27">
    <cfRule type="cellIs" priority="6539" dxfId="1" operator="equal" stopIfTrue="1">
      <formula>0</formula>
    </cfRule>
    <cfRule type="cellIs" priority="6540" dxfId="2140" operator="greaterThan" stopIfTrue="1">
      <formula>0.0000001</formula>
    </cfRule>
  </conditionalFormatting>
  <conditionalFormatting sqref="H17">
    <cfRule type="cellIs" priority="6537" dxfId="1" operator="equal" stopIfTrue="1">
      <formula>0</formula>
    </cfRule>
    <cfRule type="cellIs" priority="6538" dxfId="2141" operator="greaterThan" stopIfTrue="1">
      <formula>0.0000001</formula>
    </cfRule>
  </conditionalFormatting>
  <conditionalFormatting sqref="H17">
    <cfRule type="cellIs" priority="6527" dxfId="1" operator="equal" stopIfTrue="1">
      <formula>0</formula>
    </cfRule>
    <cfRule type="cellIs" priority="6528" dxfId="2142" operator="greaterThan" stopIfTrue="1">
      <formula>0.0000001</formula>
    </cfRule>
  </conditionalFormatting>
  <conditionalFormatting sqref="H19">
    <cfRule type="cellIs" priority="6523" dxfId="1" operator="equal" stopIfTrue="1">
      <formula>0</formula>
    </cfRule>
    <cfRule type="cellIs" priority="6524" dxfId="2141" operator="greaterThan" stopIfTrue="1">
      <formula>0.0000001</formula>
    </cfRule>
  </conditionalFormatting>
  <conditionalFormatting sqref="H19">
    <cfRule type="cellIs" priority="6513" dxfId="1" operator="equal" stopIfTrue="1">
      <formula>0</formula>
    </cfRule>
    <cfRule type="cellIs" priority="6514" dxfId="2142" operator="greaterThan" stopIfTrue="1">
      <formula>0.0000001</formula>
    </cfRule>
  </conditionalFormatting>
  <conditionalFormatting sqref="H21">
    <cfRule type="cellIs" priority="6509" dxfId="1" operator="equal" stopIfTrue="1">
      <formula>0</formula>
    </cfRule>
    <cfRule type="cellIs" priority="6510" dxfId="2141" operator="greaterThan" stopIfTrue="1">
      <formula>0.0000001</formula>
    </cfRule>
  </conditionalFormatting>
  <conditionalFormatting sqref="H23">
    <cfRule type="cellIs" priority="6495" dxfId="1" operator="equal" stopIfTrue="1">
      <formula>0</formula>
    </cfRule>
    <cfRule type="cellIs" priority="6496" dxfId="2141" operator="greaterThan" stopIfTrue="1">
      <formula>0.0000001</formula>
    </cfRule>
  </conditionalFormatting>
  <conditionalFormatting sqref="H27">
    <cfRule type="cellIs" priority="6467" dxfId="1" operator="equal" stopIfTrue="1">
      <formula>0</formula>
    </cfRule>
    <cfRule type="cellIs" priority="6468" dxfId="2141" operator="greaterThan" stopIfTrue="1">
      <formula>0.0000001</formula>
    </cfRule>
  </conditionalFormatting>
  <conditionalFormatting sqref="H27">
    <cfRule type="cellIs" priority="6457" dxfId="1" operator="equal" stopIfTrue="1">
      <formula>0</formula>
    </cfRule>
    <cfRule type="cellIs" priority="6458" dxfId="2142" operator="greaterThan" stopIfTrue="1">
      <formula>0.0000001</formula>
    </cfRule>
  </conditionalFormatting>
  <conditionalFormatting sqref="H17">
    <cfRule type="cellIs" priority="6453" dxfId="1" operator="equal" stopIfTrue="1">
      <formula>0</formula>
    </cfRule>
    <cfRule type="cellIs" priority="6454" dxfId="2141" operator="greaterThan" stopIfTrue="1">
      <formula>0.0000001</formula>
    </cfRule>
  </conditionalFormatting>
  <conditionalFormatting sqref="H17">
    <cfRule type="cellIs" priority="6445" dxfId="1" operator="equal" stopIfTrue="1">
      <formula>0</formula>
    </cfRule>
    <cfRule type="cellIs" priority="6446" dxfId="2141" operator="greaterThan" stopIfTrue="1">
      <formula>0.0000001</formula>
    </cfRule>
  </conditionalFormatting>
  <conditionalFormatting sqref="H17">
    <cfRule type="cellIs" priority="6443" dxfId="1" operator="equal" stopIfTrue="1">
      <formula>0</formula>
    </cfRule>
    <cfRule type="cellIs" priority="6444" dxfId="2142" operator="greaterThan" stopIfTrue="1">
      <formula>0.0000001</formula>
    </cfRule>
  </conditionalFormatting>
  <conditionalFormatting sqref="H17">
    <cfRule type="cellIs" priority="6441" dxfId="1" operator="equal" stopIfTrue="1">
      <formula>0</formula>
    </cfRule>
    <cfRule type="cellIs" priority="6442" dxfId="2142" operator="greaterThan" stopIfTrue="1">
      <formula>0.0000001</formula>
    </cfRule>
  </conditionalFormatting>
  <conditionalFormatting sqref="H19">
    <cfRule type="cellIs" priority="6439" dxfId="1" operator="equal" stopIfTrue="1">
      <formula>0</formula>
    </cfRule>
    <cfRule type="cellIs" priority="6440" dxfId="2141" operator="greaterThan" stopIfTrue="1">
      <formula>0.0000001</formula>
    </cfRule>
  </conditionalFormatting>
  <conditionalFormatting sqref="H19">
    <cfRule type="cellIs" priority="6437" dxfId="1" operator="equal" stopIfTrue="1">
      <formula>0</formula>
    </cfRule>
    <cfRule type="cellIs" priority="6438" dxfId="2141" operator="greaterThan" stopIfTrue="1">
      <formula>0.0000001</formula>
    </cfRule>
  </conditionalFormatting>
  <conditionalFormatting sqref="H19">
    <cfRule type="cellIs" priority="6435" dxfId="1" operator="equal" stopIfTrue="1">
      <formula>0</formula>
    </cfRule>
    <cfRule type="cellIs" priority="6436" dxfId="2142" operator="greaterThan" stopIfTrue="1">
      <formula>0.0000001</formula>
    </cfRule>
  </conditionalFormatting>
  <conditionalFormatting sqref="H19">
    <cfRule type="cellIs" priority="6433" dxfId="1" operator="equal" stopIfTrue="1">
      <formula>0</formula>
    </cfRule>
    <cfRule type="cellIs" priority="6434" dxfId="2142" operator="greaterThan" stopIfTrue="1">
      <formula>0.0000001</formula>
    </cfRule>
  </conditionalFormatting>
  <conditionalFormatting sqref="H19">
    <cfRule type="cellIs" priority="6431" dxfId="1" operator="equal" stopIfTrue="1">
      <formula>0</formula>
    </cfRule>
    <cfRule type="cellIs" priority="6432" dxfId="2141" operator="greaterThan" stopIfTrue="1">
      <formula>0.0000001</formula>
    </cfRule>
  </conditionalFormatting>
  <conditionalFormatting sqref="H19">
    <cfRule type="cellIs" priority="6429" dxfId="1" operator="equal" stopIfTrue="1">
      <formula>0</formula>
    </cfRule>
    <cfRule type="cellIs" priority="6430" dxfId="2142" operator="greaterThan" stopIfTrue="1">
      <formula>0.0000001</formula>
    </cfRule>
  </conditionalFormatting>
  <conditionalFormatting sqref="H19">
    <cfRule type="cellIs" priority="6427" dxfId="1" operator="equal" stopIfTrue="1">
      <formula>0</formula>
    </cfRule>
    <cfRule type="cellIs" priority="6428" dxfId="2142" operator="greaterThan" stopIfTrue="1">
      <formula>0.0000001</formula>
    </cfRule>
  </conditionalFormatting>
  <conditionalFormatting sqref="H21">
    <cfRule type="cellIs" priority="6425" dxfId="1" operator="equal" stopIfTrue="1">
      <formula>0</formula>
    </cfRule>
    <cfRule type="cellIs" priority="6426" dxfId="2141" operator="greaterThan" stopIfTrue="1">
      <formula>0.0000001</formula>
    </cfRule>
  </conditionalFormatting>
  <conditionalFormatting sqref="H21">
    <cfRule type="cellIs" priority="6423" dxfId="1" operator="equal" stopIfTrue="1">
      <formula>0</formula>
    </cfRule>
    <cfRule type="cellIs" priority="6424" dxfId="2141" operator="greaterThan" stopIfTrue="1">
      <formula>0.0000001</formula>
    </cfRule>
  </conditionalFormatting>
  <conditionalFormatting sqref="H21">
    <cfRule type="cellIs" priority="6421" dxfId="1" operator="equal" stopIfTrue="1">
      <formula>0</formula>
    </cfRule>
    <cfRule type="cellIs" priority="6422" dxfId="2142" operator="greaterThan" stopIfTrue="1">
      <formula>0.0000001</formula>
    </cfRule>
  </conditionalFormatting>
  <conditionalFormatting sqref="H21">
    <cfRule type="cellIs" priority="6419" dxfId="1" operator="equal" stopIfTrue="1">
      <formula>0</formula>
    </cfRule>
    <cfRule type="cellIs" priority="6420" dxfId="2142" operator="greaterThan" stopIfTrue="1">
      <formula>0.0000001</formula>
    </cfRule>
  </conditionalFormatting>
  <conditionalFormatting sqref="H21">
    <cfRule type="cellIs" priority="6417" dxfId="1" operator="equal" stopIfTrue="1">
      <formula>0</formula>
    </cfRule>
    <cfRule type="cellIs" priority="6418" dxfId="2141" operator="greaterThan" stopIfTrue="1">
      <formula>0.0000001</formula>
    </cfRule>
  </conditionalFormatting>
  <conditionalFormatting sqref="H21">
    <cfRule type="cellIs" priority="6415" dxfId="1" operator="equal" stopIfTrue="1">
      <formula>0</formula>
    </cfRule>
    <cfRule type="cellIs" priority="6416" dxfId="2142" operator="greaterThan" stopIfTrue="1">
      <formula>0.0000001</formula>
    </cfRule>
  </conditionalFormatting>
  <conditionalFormatting sqref="H21">
    <cfRule type="cellIs" priority="6413" dxfId="1" operator="equal" stopIfTrue="1">
      <formula>0</formula>
    </cfRule>
    <cfRule type="cellIs" priority="6414" dxfId="2142" operator="greaterThan" stopIfTrue="1">
      <formula>0.0000001</formula>
    </cfRule>
  </conditionalFormatting>
  <conditionalFormatting sqref="H23">
    <cfRule type="cellIs" priority="6411" dxfId="1" operator="equal" stopIfTrue="1">
      <formula>0</formula>
    </cfRule>
    <cfRule type="cellIs" priority="6412" dxfId="2141" operator="greaterThan" stopIfTrue="1">
      <formula>0.0000001</formula>
    </cfRule>
  </conditionalFormatting>
  <conditionalFormatting sqref="H23">
    <cfRule type="cellIs" priority="6409" dxfId="1" operator="equal" stopIfTrue="1">
      <formula>0</formula>
    </cfRule>
    <cfRule type="cellIs" priority="6410" dxfId="2141" operator="greaterThan" stopIfTrue="1">
      <formula>0.0000001</formula>
    </cfRule>
  </conditionalFormatting>
  <conditionalFormatting sqref="H23">
    <cfRule type="cellIs" priority="6407" dxfId="1" operator="equal" stopIfTrue="1">
      <formula>0</formula>
    </cfRule>
    <cfRule type="cellIs" priority="6408" dxfId="2142" operator="greaterThan" stopIfTrue="1">
      <formula>0.0000001</formula>
    </cfRule>
  </conditionalFormatting>
  <conditionalFormatting sqref="H23">
    <cfRule type="cellIs" priority="6405" dxfId="1" operator="equal" stopIfTrue="1">
      <formula>0</formula>
    </cfRule>
    <cfRule type="cellIs" priority="6406" dxfId="2142" operator="greaterThan" stopIfTrue="1">
      <formula>0.0000001</formula>
    </cfRule>
  </conditionalFormatting>
  <conditionalFormatting sqref="H23">
    <cfRule type="cellIs" priority="6403" dxfId="1" operator="equal" stopIfTrue="1">
      <formula>0</formula>
    </cfRule>
    <cfRule type="cellIs" priority="6404" dxfId="2141" operator="greaterThan" stopIfTrue="1">
      <formula>0.0000001</formula>
    </cfRule>
  </conditionalFormatting>
  <conditionalFormatting sqref="H23">
    <cfRule type="cellIs" priority="6401" dxfId="1" operator="equal" stopIfTrue="1">
      <formula>0</formula>
    </cfRule>
    <cfRule type="cellIs" priority="6402" dxfId="2142" operator="greaterThan" stopIfTrue="1">
      <formula>0.0000001</formula>
    </cfRule>
  </conditionalFormatting>
  <conditionalFormatting sqref="H23">
    <cfRule type="cellIs" priority="6399" dxfId="1" operator="equal" stopIfTrue="1">
      <formula>0</formula>
    </cfRule>
    <cfRule type="cellIs" priority="6400" dxfId="2142" operator="greaterThan" stopIfTrue="1">
      <formula>0.0000001</formula>
    </cfRule>
  </conditionalFormatting>
  <conditionalFormatting sqref="H39">
    <cfRule type="cellIs" priority="6259" dxfId="1" operator="equal" stopIfTrue="1">
      <formula>0</formula>
    </cfRule>
    <cfRule type="cellIs" priority="6260" dxfId="2142" operator="greaterThan" stopIfTrue="1">
      <formula>0.0000001</formula>
    </cfRule>
  </conditionalFormatting>
  <conditionalFormatting sqref="H27">
    <cfRule type="cellIs" priority="6383" dxfId="1" operator="equal" stopIfTrue="1">
      <formula>0</formula>
    </cfRule>
    <cfRule type="cellIs" priority="6384" dxfId="2141" operator="greaterThan" stopIfTrue="1">
      <formula>0.0000001</formula>
    </cfRule>
  </conditionalFormatting>
  <conditionalFormatting sqref="H27">
    <cfRule type="cellIs" priority="6381" dxfId="1" operator="equal" stopIfTrue="1">
      <formula>0</formula>
    </cfRule>
    <cfRule type="cellIs" priority="6382" dxfId="2141" operator="greaterThan" stopIfTrue="1">
      <formula>0.0000001</formula>
    </cfRule>
  </conditionalFormatting>
  <conditionalFormatting sqref="H27">
    <cfRule type="cellIs" priority="6379" dxfId="1" operator="equal" stopIfTrue="1">
      <formula>0</formula>
    </cfRule>
    <cfRule type="cellIs" priority="6380" dxfId="2142" operator="greaterThan" stopIfTrue="1">
      <formula>0.0000001</formula>
    </cfRule>
  </conditionalFormatting>
  <conditionalFormatting sqref="H27">
    <cfRule type="cellIs" priority="6377" dxfId="1" operator="equal" stopIfTrue="1">
      <formula>0</formula>
    </cfRule>
    <cfRule type="cellIs" priority="6378" dxfId="2142" operator="greaterThan" stopIfTrue="1">
      <formula>0.0000001</formula>
    </cfRule>
  </conditionalFormatting>
  <conditionalFormatting sqref="H27">
    <cfRule type="cellIs" priority="6375" dxfId="1" operator="equal" stopIfTrue="1">
      <formula>0</formula>
    </cfRule>
    <cfRule type="cellIs" priority="6376" dxfId="2141" operator="greaterThan" stopIfTrue="1">
      <formula>0.0000001</formula>
    </cfRule>
  </conditionalFormatting>
  <conditionalFormatting sqref="H27">
    <cfRule type="cellIs" priority="6373" dxfId="1" operator="equal" stopIfTrue="1">
      <formula>0</formula>
    </cfRule>
    <cfRule type="cellIs" priority="6374" dxfId="2142" operator="greaterThan" stopIfTrue="1">
      <formula>0.0000001</formula>
    </cfRule>
  </conditionalFormatting>
  <conditionalFormatting sqref="H27">
    <cfRule type="cellIs" priority="6371" dxfId="1" operator="equal" stopIfTrue="1">
      <formula>0</formula>
    </cfRule>
    <cfRule type="cellIs" priority="6372" dxfId="2142" operator="greaterThan" stopIfTrue="1">
      <formula>0.0000001</formula>
    </cfRule>
  </conditionalFormatting>
  <conditionalFormatting sqref="H27">
    <cfRule type="cellIs" priority="6369" dxfId="1" operator="equal" stopIfTrue="1">
      <formula>0</formula>
    </cfRule>
    <cfRule type="cellIs" priority="6370" dxfId="2141" operator="greaterThan" stopIfTrue="1">
      <formula>0.0000001</formula>
    </cfRule>
  </conditionalFormatting>
  <conditionalFormatting sqref="H27">
    <cfRule type="cellIs" priority="6367" dxfId="1" operator="equal" stopIfTrue="1">
      <formula>0</formula>
    </cfRule>
    <cfRule type="cellIs" priority="6368" dxfId="2141" operator="greaterThan" stopIfTrue="1">
      <formula>0.0000001</formula>
    </cfRule>
  </conditionalFormatting>
  <conditionalFormatting sqref="H27">
    <cfRule type="cellIs" priority="6365" dxfId="1" operator="equal" stopIfTrue="1">
      <formula>0</formula>
    </cfRule>
    <cfRule type="cellIs" priority="6366" dxfId="2142" operator="greaterThan" stopIfTrue="1">
      <formula>0.0000001</formula>
    </cfRule>
  </conditionalFormatting>
  <conditionalFormatting sqref="H27">
    <cfRule type="cellIs" priority="6363" dxfId="1" operator="equal" stopIfTrue="1">
      <formula>0</formula>
    </cfRule>
    <cfRule type="cellIs" priority="6364" dxfId="2142" operator="greaterThan" stopIfTrue="1">
      <formula>0.0000001</formula>
    </cfRule>
  </conditionalFormatting>
  <conditionalFormatting sqref="H27">
    <cfRule type="cellIs" priority="6361" dxfId="1" operator="equal" stopIfTrue="1">
      <formula>0</formula>
    </cfRule>
    <cfRule type="cellIs" priority="6362" dxfId="2141" operator="greaterThan" stopIfTrue="1">
      <formula>0.0000001</formula>
    </cfRule>
  </conditionalFormatting>
  <conditionalFormatting sqref="H27">
    <cfRule type="cellIs" priority="6359" dxfId="1" operator="equal" stopIfTrue="1">
      <formula>0</formula>
    </cfRule>
    <cfRule type="cellIs" priority="6360" dxfId="2142" operator="greaterThan" stopIfTrue="1">
      <formula>0.0000001</formula>
    </cfRule>
  </conditionalFormatting>
  <conditionalFormatting sqref="H27">
    <cfRule type="cellIs" priority="6357" dxfId="1" operator="equal" stopIfTrue="1">
      <formula>0</formula>
    </cfRule>
    <cfRule type="cellIs" priority="6358" dxfId="2142" operator="greaterThan" stopIfTrue="1">
      <formula>0.0000001</formula>
    </cfRule>
  </conditionalFormatting>
  <conditionalFormatting sqref="H29 H31 H33 H35 H37 H39">
    <cfRule type="cellIs" priority="6355" dxfId="1" operator="equal" stopIfTrue="1">
      <formula>0</formula>
    </cfRule>
    <cfRule type="cellIs" priority="6356" dxfId="2140" operator="greaterThan" stopIfTrue="1">
      <formula>0.0000001</formula>
    </cfRule>
  </conditionalFormatting>
  <conditionalFormatting sqref="H31">
    <cfRule type="cellIs" priority="6353" dxfId="1" operator="equal" stopIfTrue="1">
      <formula>0</formula>
    </cfRule>
    <cfRule type="cellIs" priority="6354" dxfId="2141" operator="greaterThan" stopIfTrue="1">
      <formula>0.0000001</formula>
    </cfRule>
  </conditionalFormatting>
  <conditionalFormatting sqref="H31">
    <cfRule type="cellIs" priority="6351" dxfId="1" operator="equal" stopIfTrue="1">
      <formula>0</formula>
    </cfRule>
    <cfRule type="cellIs" priority="6352" dxfId="2141" operator="greaterThan" stopIfTrue="1">
      <formula>0.0000001</formula>
    </cfRule>
  </conditionalFormatting>
  <conditionalFormatting sqref="H31">
    <cfRule type="cellIs" priority="6349" dxfId="1" operator="equal" stopIfTrue="1">
      <formula>0</formula>
    </cfRule>
    <cfRule type="cellIs" priority="6350" dxfId="2142" operator="greaterThan" stopIfTrue="1">
      <formula>0.0000001</formula>
    </cfRule>
  </conditionalFormatting>
  <conditionalFormatting sqref="H31">
    <cfRule type="cellIs" priority="6347" dxfId="1" operator="equal" stopIfTrue="1">
      <formula>0</formula>
    </cfRule>
    <cfRule type="cellIs" priority="6348" dxfId="2142" operator="greaterThan" stopIfTrue="1">
      <formula>0.0000001</formula>
    </cfRule>
  </conditionalFormatting>
  <conditionalFormatting sqref="H31">
    <cfRule type="cellIs" priority="6345" dxfId="1" operator="equal" stopIfTrue="1">
      <formula>0</formula>
    </cfRule>
    <cfRule type="cellIs" priority="6346" dxfId="2141" operator="greaterThan" stopIfTrue="1">
      <formula>0.0000001</formula>
    </cfRule>
  </conditionalFormatting>
  <conditionalFormatting sqref="H31">
    <cfRule type="cellIs" priority="6341" dxfId="1" operator="equal" stopIfTrue="1">
      <formula>0</formula>
    </cfRule>
    <cfRule type="cellIs" priority="6342" dxfId="2142" operator="greaterThan" stopIfTrue="1">
      <formula>0.0000001</formula>
    </cfRule>
  </conditionalFormatting>
  <conditionalFormatting sqref="H29">
    <cfRule type="cellIs" priority="6339" dxfId="1" operator="equal" stopIfTrue="1">
      <formula>0</formula>
    </cfRule>
    <cfRule type="cellIs" priority="6340" dxfId="2141" operator="greaterThan" stopIfTrue="1">
      <formula>0.0000001</formula>
    </cfRule>
  </conditionalFormatting>
  <conditionalFormatting sqref="H29">
    <cfRule type="cellIs" priority="6337" dxfId="1" operator="equal" stopIfTrue="1">
      <formula>0</formula>
    </cfRule>
    <cfRule type="cellIs" priority="6338" dxfId="2141" operator="greaterThan" stopIfTrue="1">
      <formula>0.0000001</formula>
    </cfRule>
  </conditionalFormatting>
  <conditionalFormatting sqref="H29">
    <cfRule type="cellIs" priority="6335" dxfId="1" operator="equal" stopIfTrue="1">
      <formula>0</formula>
    </cfRule>
    <cfRule type="cellIs" priority="6336" dxfId="2142" operator="greaterThan" stopIfTrue="1">
      <formula>0.0000001</formula>
    </cfRule>
  </conditionalFormatting>
  <conditionalFormatting sqref="H29">
    <cfRule type="cellIs" priority="6333" dxfId="1" operator="equal" stopIfTrue="1">
      <formula>0</formula>
    </cfRule>
    <cfRule type="cellIs" priority="6334" dxfId="2142" operator="greaterThan" stopIfTrue="1">
      <formula>0.0000001</formula>
    </cfRule>
  </conditionalFormatting>
  <conditionalFormatting sqref="H29">
    <cfRule type="cellIs" priority="6331" dxfId="1" operator="equal" stopIfTrue="1">
      <formula>0</formula>
    </cfRule>
    <cfRule type="cellIs" priority="6332" dxfId="2141" operator="greaterThan" stopIfTrue="1">
      <formula>0.0000001</formula>
    </cfRule>
  </conditionalFormatting>
  <conditionalFormatting sqref="H29">
    <cfRule type="cellIs" priority="6329" dxfId="1" operator="equal" stopIfTrue="1">
      <formula>0</formula>
    </cfRule>
    <cfRule type="cellIs" priority="6330" dxfId="2142" operator="greaterThan" stopIfTrue="1">
      <formula>0.0000001</formula>
    </cfRule>
  </conditionalFormatting>
  <conditionalFormatting sqref="H29">
    <cfRule type="cellIs" priority="6327" dxfId="1" operator="equal" stopIfTrue="1">
      <formula>0</formula>
    </cfRule>
    <cfRule type="cellIs" priority="6328" dxfId="2142" operator="greaterThan" stopIfTrue="1">
      <formula>0.0000001</formula>
    </cfRule>
  </conditionalFormatting>
  <conditionalFormatting sqref="H31">
    <cfRule type="cellIs" priority="6325" dxfId="1" operator="equal" stopIfTrue="1">
      <formula>0</formula>
    </cfRule>
    <cfRule type="cellIs" priority="6326" dxfId="2141" operator="greaterThan" stopIfTrue="1">
      <formula>0.0000001</formula>
    </cfRule>
  </conditionalFormatting>
  <conditionalFormatting sqref="H31">
    <cfRule type="cellIs" priority="6323" dxfId="1" operator="equal" stopIfTrue="1">
      <formula>0</formula>
    </cfRule>
    <cfRule type="cellIs" priority="6324" dxfId="2141" operator="greaterThan" stopIfTrue="1">
      <formula>0.0000001</formula>
    </cfRule>
  </conditionalFormatting>
  <conditionalFormatting sqref="H31">
    <cfRule type="cellIs" priority="6321" dxfId="1" operator="equal" stopIfTrue="1">
      <formula>0</formula>
    </cfRule>
    <cfRule type="cellIs" priority="6322" dxfId="2142" operator="greaterThan" stopIfTrue="1">
      <formula>0.0000001</formula>
    </cfRule>
  </conditionalFormatting>
  <conditionalFormatting sqref="H31">
    <cfRule type="cellIs" priority="6319" dxfId="1" operator="equal" stopIfTrue="1">
      <formula>0</formula>
    </cfRule>
    <cfRule type="cellIs" priority="6320" dxfId="2142" operator="greaterThan" stopIfTrue="1">
      <formula>0.0000001</formula>
    </cfRule>
  </conditionalFormatting>
  <conditionalFormatting sqref="H31">
    <cfRule type="cellIs" priority="6317" dxfId="1" operator="equal" stopIfTrue="1">
      <formula>0</formula>
    </cfRule>
    <cfRule type="cellIs" priority="6318" dxfId="2141" operator="greaterThan" stopIfTrue="1">
      <formula>0.0000001</formula>
    </cfRule>
  </conditionalFormatting>
  <conditionalFormatting sqref="H31">
    <cfRule type="cellIs" priority="6315" dxfId="1" operator="equal" stopIfTrue="1">
      <formula>0</formula>
    </cfRule>
    <cfRule type="cellIs" priority="6316" dxfId="2142" operator="greaterThan" stopIfTrue="1">
      <formula>0.0000001</formula>
    </cfRule>
  </conditionalFormatting>
  <conditionalFormatting sqref="H31">
    <cfRule type="cellIs" priority="6313" dxfId="1" operator="equal" stopIfTrue="1">
      <formula>0</formula>
    </cfRule>
    <cfRule type="cellIs" priority="6314" dxfId="2142" operator="greaterThan" stopIfTrue="1">
      <formula>0.0000001</formula>
    </cfRule>
  </conditionalFormatting>
  <conditionalFormatting sqref="H33">
    <cfRule type="cellIs" priority="6311" dxfId="1" operator="equal" stopIfTrue="1">
      <formula>0</formula>
    </cfRule>
    <cfRule type="cellIs" priority="6312" dxfId="2141" operator="greaterThan" stopIfTrue="1">
      <formula>0.0000001</formula>
    </cfRule>
  </conditionalFormatting>
  <conditionalFormatting sqref="H33">
    <cfRule type="cellIs" priority="6309" dxfId="1" operator="equal" stopIfTrue="1">
      <formula>0</formula>
    </cfRule>
    <cfRule type="cellIs" priority="6310" dxfId="2141" operator="greaterThan" stopIfTrue="1">
      <formula>0.0000001</formula>
    </cfRule>
  </conditionalFormatting>
  <conditionalFormatting sqref="H33">
    <cfRule type="cellIs" priority="6307" dxfId="1" operator="equal" stopIfTrue="1">
      <formula>0</formula>
    </cfRule>
    <cfRule type="cellIs" priority="6308" dxfId="2142" operator="greaterThan" stopIfTrue="1">
      <formula>0.0000001</formula>
    </cfRule>
  </conditionalFormatting>
  <conditionalFormatting sqref="H33">
    <cfRule type="cellIs" priority="6305" dxfId="1" operator="equal" stopIfTrue="1">
      <formula>0</formula>
    </cfRule>
    <cfRule type="cellIs" priority="6306" dxfId="2142" operator="greaterThan" stopIfTrue="1">
      <formula>0.0000001</formula>
    </cfRule>
  </conditionalFormatting>
  <conditionalFormatting sqref="H33">
    <cfRule type="cellIs" priority="6303" dxfId="1" operator="equal" stopIfTrue="1">
      <formula>0</formula>
    </cfRule>
    <cfRule type="cellIs" priority="6304" dxfId="2141" operator="greaterThan" stopIfTrue="1">
      <formula>0.0000001</formula>
    </cfRule>
  </conditionalFormatting>
  <conditionalFormatting sqref="H33">
    <cfRule type="cellIs" priority="6301" dxfId="1" operator="equal" stopIfTrue="1">
      <formula>0</formula>
    </cfRule>
    <cfRule type="cellIs" priority="6302" dxfId="2142" operator="greaterThan" stopIfTrue="1">
      <formula>0.0000001</formula>
    </cfRule>
  </conditionalFormatting>
  <conditionalFormatting sqref="H33">
    <cfRule type="cellIs" priority="6299" dxfId="1" operator="equal" stopIfTrue="1">
      <formula>0</formula>
    </cfRule>
    <cfRule type="cellIs" priority="6300" dxfId="2142" operator="greaterThan" stopIfTrue="1">
      <formula>0.0000001</formula>
    </cfRule>
  </conditionalFormatting>
  <conditionalFormatting sqref="H35">
    <cfRule type="cellIs" priority="6297" dxfId="1" operator="equal" stopIfTrue="1">
      <formula>0</formula>
    </cfRule>
    <cfRule type="cellIs" priority="6298" dxfId="2141" operator="greaterThan" stopIfTrue="1">
      <formula>0.0000001</formula>
    </cfRule>
  </conditionalFormatting>
  <conditionalFormatting sqref="H35">
    <cfRule type="cellIs" priority="6295" dxfId="1" operator="equal" stopIfTrue="1">
      <formula>0</formula>
    </cfRule>
    <cfRule type="cellIs" priority="6296" dxfId="2141" operator="greaterThan" stopIfTrue="1">
      <formula>0.0000001</formula>
    </cfRule>
  </conditionalFormatting>
  <conditionalFormatting sqref="H35">
    <cfRule type="cellIs" priority="6293" dxfId="1" operator="equal" stopIfTrue="1">
      <formula>0</formula>
    </cfRule>
    <cfRule type="cellIs" priority="6294" dxfId="2142" operator="greaterThan" stopIfTrue="1">
      <formula>0.0000001</formula>
    </cfRule>
  </conditionalFormatting>
  <conditionalFormatting sqref="H35">
    <cfRule type="cellIs" priority="6291" dxfId="1" operator="equal" stopIfTrue="1">
      <formula>0</formula>
    </cfRule>
    <cfRule type="cellIs" priority="6292" dxfId="2142" operator="greaterThan" stopIfTrue="1">
      <formula>0.0000001</formula>
    </cfRule>
  </conditionalFormatting>
  <conditionalFormatting sqref="H35">
    <cfRule type="cellIs" priority="6289" dxfId="1" operator="equal" stopIfTrue="1">
      <formula>0</formula>
    </cfRule>
    <cfRule type="cellIs" priority="6290" dxfId="2141" operator="greaterThan" stopIfTrue="1">
      <formula>0.0000001</formula>
    </cfRule>
  </conditionalFormatting>
  <conditionalFormatting sqref="H35">
    <cfRule type="cellIs" priority="6287" dxfId="1" operator="equal" stopIfTrue="1">
      <formula>0</formula>
    </cfRule>
    <cfRule type="cellIs" priority="6288" dxfId="2142" operator="greaterThan" stopIfTrue="1">
      <formula>0.0000001</formula>
    </cfRule>
  </conditionalFormatting>
  <conditionalFormatting sqref="H35">
    <cfRule type="cellIs" priority="6285" dxfId="1" operator="equal" stopIfTrue="1">
      <formula>0</formula>
    </cfRule>
    <cfRule type="cellIs" priority="6286" dxfId="2142" operator="greaterThan" stopIfTrue="1">
      <formula>0.0000001</formula>
    </cfRule>
  </conditionalFormatting>
  <conditionalFormatting sqref="H37">
    <cfRule type="cellIs" priority="6283" dxfId="1" operator="equal" stopIfTrue="1">
      <formula>0</formula>
    </cfRule>
    <cfRule type="cellIs" priority="6284" dxfId="2141" operator="greaterThan" stopIfTrue="1">
      <formula>0.0000001</formula>
    </cfRule>
  </conditionalFormatting>
  <conditionalFormatting sqref="H37">
    <cfRule type="cellIs" priority="6281" dxfId="1" operator="equal" stopIfTrue="1">
      <formula>0</formula>
    </cfRule>
    <cfRule type="cellIs" priority="6282" dxfId="2141" operator="greaterThan" stopIfTrue="1">
      <formula>0.0000001</formula>
    </cfRule>
  </conditionalFormatting>
  <conditionalFormatting sqref="H37">
    <cfRule type="cellIs" priority="6279" dxfId="1" operator="equal" stopIfTrue="1">
      <formula>0</formula>
    </cfRule>
    <cfRule type="cellIs" priority="6280" dxfId="2142" operator="greaterThan" stopIfTrue="1">
      <formula>0.0000001</formula>
    </cfRule>
  </conditionalFormatting>
  <conditionalFormatting sqref="H37">
    <cfRule type="cellIs" priority="6277" dxfId="1" operator="equal" stopIfTrue="1">
      <formula>0</formula>
    </cfRule>
    <cfRule type="cellIs" priority="6278" dxfId="2142" operator="greaterThan" stopIfTrue="1">
      <formula>0.0000001</formula>
    </cfRule>
  </conditionalFormatting>
  <conditionalFormatting sqref="H37">
    <cfRule type="cellIs" priority="6275" dxfId="1" operator="equal" stopIfTrue="1">
      <formula>0</formula>
    </cfRule>
    <cfRule type="cellIs" priority="6276" dxfId="2141" operator="greaterThan" stopIfTrue="1">
      <formula>0.0000001</formula>
    </cfRule>
  </conditionalFormatting>
  <conditionalFormatting sqref="H37">
    <cfRule type="cellIs" priority="6273" dxfId="1" operator="equal" stopIfTrue="1">
      <formula>0</formula>
    </cfRule>
    <cfRule type="cellIs" priority="6274" dxfId="2142" operator="greaterThan" stopIfTrue="1">
      <formula>0.0000001</formula>
    </cfRule>
  </conditionalFormatting>
  <conditionalFormatting sqref="H37">
    <cfRule type="cellIs" priority="6271" dxfId="1" operator="equal" stopIfTrue="1">
      <formula>0</formula>
    </cfRule>
    <cfRule type="cellIs" priority="6272" dxfId="2142" operator="greaterThan" stopIfTrue="1">
      <formula>0.0000001</formula>
    </cfRule>
  </conditionalFormatting>
  <conditionalFormatting sqref="H39">
    <cfRule type="cellIs" priority="6269" dxfId="1" operator="equal" stopIfTrue="1">
      <formula>0</formula>
    </cfRule>
    <cfRule type="cellIs" priority="6270" dxfId="2141" operator="greaterThan" stopIfTrue="1">
      <formula>0.0000001</formula>
    </cfRule>
  </conditionalFormatting>
  <conditionalFormatting sqref="H39">
    <cfRule type="cellIs" priority="6267" dxfId="1" operator="equal" stopIfTrue="1">
      <formula>0</formula>
    </cfRule>
    <cfRule type="cellIs" priority="6268" dxfId="2141" operator="greaterThan" stopIfTrue="1">
      <formula>0.0000001</formula>
    </cfRule>
  </conditionalFormatting>
  <conditionalFormatting sqref="H39">
    <cfRule type="cellIs" priority="6265" dxfId="1" operator="equal" stopIfTrue="1">
      <formula>0</formula>
    </cfRule>
    <cfRule type="cellIs" priority="6266" dxfId="2142" operator="greaterThan" stopIfTrue="1">
      <formula>0.0000001</formula>
    </cfRule>
  </conditionalFormatting>
  <conditionalFormatting sqref="H39">
    <cfRule type="cellIs" priority="6263" dxfId="1" operator="equal" stopIfTrue="1">
      <formula>0</formula>
    </cfRule>
    <cfRule type="cellIs" priority="6264" dxfId="2142" operator="greaterThan" stopIfTrue="1">
      <formula>0.0000001</formula>
    </cfRule>
  </conditionalFormatting>
  <conditionalFormatting sqref="H39">
    <cfRule type="cellIs" priority="6261" dxfId="1" operator="equal" stopIfTrue="1">
      <formula>0</formula>
    </cfRule>
    <cfRule type="cellIs" priority="6262" dxfId="2141" operator="greaterThan" stopIfTrue="1">
      <formula>0.0000001</formula>
    </cfRule>
  </conditionalFormatting>
  <conditionalFormatting sqref="H39">
    <cfRule type="cellIs" priority="6257" dxfId="1" operator="equal" stopIfTrue="1">
      <formula>0</formula>
    </cfRule>
    <cfRule type="cellIs" priority="6258" dxfId="2142" operator="greaterThan" stopIfTrue="1">
      <formula>0.0000001</formula>
    </cfRule>
  </conditionalFormatting>
  <conditionalFormatting sqref="I21">
    <cfRule type="cellIs" priority="6117" dxfId="1" operator="equal" stopIfTrue="1">
      <formula>0</formula>
    </cfRule>
    <cfRule type="cellIs" priority="6118" dxfId="2142" operator="greaterThan" stopIfTrue="1">
      <formula>0.0000001</formula>
    </cfRule>
  </conditionalFormatting>
  <conditionalFormatting sqref="I23">
    <cfRule type="cellIs" priority="6103" dxfId="1" operator="equal" stopIfTrue="1">
      <formula>0</formula>
    </cfRule>
    <cfRule type="cellIs" priority="6104" dxfId="2142" operator="greaterThan" stopIfTrue="1">
      <formula>0.0000001</formula>
    </cfRule>
  </conditionalFormatting>
  <conditionalFormatting sqref="H33">
    <cfRule type="cellIs" priority="6213" dxfId="1" operator="equal" stopIfTrue="1">
      <formula>0</formula>
    </cfRule>
    <cfRule type="cellIs" priority="6214" dxfId="2141" operator="greaterThan" stopIfTrue="1">
      <formula>0.0000001</formula>
    </cfRule>
  </conditionalFormatting>
  <conditionalFormatting sqref="H33">
    <cfRule type="cellIs" priority="6211" dxfId="1" operator="equal" stopIfTrue="1">
      <formula>0</formula>
    </cfRule>
    <cfRule type="cellIs" priority="6212" dxfId="2141" operator="greaterThan" stopIfTrue="1">
      <formula>0.0000001</formula>
    </cfRule>
  </conditionalFormatting>
  <conditionalFormatting sqref="H33">
    <cfRule type="cellIs" priority="6209" dxfId="1" operator="equal" stopIfTrue="1">
      <formula>0</formula>
    </cfRule>
    <cfRule type="cellIs" priority="6210" dxfId="2142" operator="greaterThan" stopIfTrue="1">
      <formula>0.0000001</formula>
    </cfRule>
  </conditionalFormatting>
  <conditionalFormatting sqref="H33">
    <cfRule type="cellIs" priority="6207" dxfId="1" operator="equal" stopIfTrue="1">
      <formula>0</formula>
    </cfRule>
    <cfRule type="cellIs" priority="6208" dxfId="2142" operator="greaterThan" stopIfTrue="1">
      <formula>0.0000001</formula>
    </cfRule>
  </conditionalFormatting>
  <conditionalFormatting sqref="H33">
    <cfRule type="cellIs" priority="6205" dxfId="1" operator="equal" stopIfTrue="1">
      <formula>0</formula>
    </cfRule>
    <cfRule type="cellIs" priority="6206" dxfId="2141" operator="greaterThan" stopIfTrue="1">
      <formula>0.0000001</formula>
    </cfRule>
  </conditionalFormatting>
  <conditionalFormatting sqref="H33">
    <cfRule type="cellIs" priority="6203" dxfId="1" operator="equal" stopIfTrue="1">
      <formula>0</formula>
    </cfRule>
    <cfRule type="cellIs" priority="6204" dxfId="2142" operator="greaterThan" stopIfTrue="1">
      <formula>0.0000001</formula>
    </cfRule>
  </conditionalFormatting>
  <conditionalFormatting sqref="H33">
    <cfRule type="cellIs" priority="6201" dxfId="1" operator="equal" stopIfTrue="1">
      <formula>0</formula>
    </cfRule>
    <cfRule type="cellIs" priority="6202" dxfId="2142" operator="greaterThan" stopIfTrue="1">
      <formula>0.0000001</formula>
    </cfRule>
  </conditionalFormatting>
  <conditionalFormatting sqref="H33">
    <cfRule type="cellIs" priority="6199" dxfId="1" operator="equal" stopIfTrue="1">
      <formula>0</formula>
    </cfRule>
    <cfRule type="cellIs" priority="6200" dxfId="2141" operator="greaterThan" stopIfTrue="1">
      <formula>0.0000001</formula>
    </cfRule>
  </conditionalFormatting>
  <conditionalFormatting sqref="H33">
    <cfRule type="cellIs" priority="6197" dxfId="1" operator="equal" stopIfTrue="1">
      <formula>0</formula>
    </cfRule>
    <cfRule type="cellIs" priority="6198" dxfId="2141" operator="greaterThan" stopIfTrue="1">
      <formula>0.0000001</formula>
    </cfRule>
  </conditionalFormatting>
  <conditionalFormatting sqref="H33">
    <cfRule type="cellIs" priority="6195" dxfId="1" operator="equal" stopIfTrue="1">
      <formula>0</formula>
    </cfRule>
    <cfRule type="cellIs" priority="6196" dxfId="2142" operator="greaterThan" stopIfTrue="1">
      <formula>0.0000001</formula>
    </cfRule>
  </conditionalFormatting>
  <conditionalFormatting sqref="H33">
    <cfRule type="cellIs" priority="6193" dxfId="1" operator="equal" stopIfTrue="1">
      <formula>0</formula>
    </cfRule>
    <cfRule type="cellIs" priority="6194" dxfId="2142" operator="greaterThan" stopIfTrue="1">
      <formula>0.0000001</formula>
    </cfRule>
  </conditionalFormatting>
  <conditionalFormatting sqref="H33">
    <cfRule type="cellIs" priority="6191" dxfId="1" operator="equal" stopIfTrue="1">
      <formula>0</formula>
    </cfRule>
    <cfRule type="cellIs" priority="6192" dxfId="2141" operator="greaterThan" stopIfTrue="1">
      <formula>0.0000001</formula>
    </cfRule>
  </conditionalFormatting>
  <conditionalFormatting sqref="H33">
    <cfRule type="cellIs" priority="6189" dxfId="1" operator="equal" stopIfTrue="1">
      <formula>0</formula>
    </cfRule>
    <cfRule type="cellIs" priority="6190" dxfId="2142" operator="greaterThan" stopIfTrue="1">
      <formula>0.0000001</formula>
    </cfRule>
  </conditionalFormatting>
  <conditionalFormatting sqref="H33">
    <cfRule type="cellIs" priority="6187" dxfId="1" operator="equal" stopIfTrue="1">
      <formula>0</formula>
    </cfRule>
    <cfRule type="cellIs" priority="6188" dxfId="2142" operator="greaterThan" stopIfTrue="1">
      <formula>0.0000001</formula>
    </cfRule>
  </conditionalFormatting>
  <conditionalFormatting sqref="H35">
    <cfRule type="cellIs" priority="6185" dxfId="1" operator="equal" stopIfTrue="1">
      <formula>0</formula>
    </cfRule>
    <cfRule type="cellIs" priority="6186" dxfId="2141" operator="greaterThan" stopIfTrue="1">
      <formula>0.0000001</formula>
    </cfRule>
  </conditionalFormatting>
  <conditionalFormatting sqref="H35">
    <cfRule type="cellIs" priority="6183" dxfId="1" operator="equal" stopIfTrue="1">
      <formula>0</formula>
    </cfRule>
    <cfRule type="cellIs" priority="6184" dxfId="2141" operator="greaterThan" stopIfTrue="1">
      <formula>0.0000001</formula>
    </cfRule>
  </conditionalFormatting>
  <conditionalFormatting sqref="H35">
    <cfRule type="cellIs" priority="6181" dxfId="1" operator="equal" stopIfTrue="1">
      <formula>0</formula>
    </cfRule>
    <cfRule type="cellIs" priority="6182" dxfId="2142" operator="greaterThan" stopIfTrue="1">
      <formula>0.0000001</formula>
    </cfRule>
  </conditionalFormatting>
  <conditionalFormatting sqref="H35">
    <cfRule type="cellIs" priority="6179" dxfId="1" operator="equal" stopIfTrue="1">
      <formula>0</formula>
    </cfRule>
    <cfRule type="cellIs" priority="6180" dxfId="2142" operator="greaterThan" stopIfTrue="1">
      <formula>0.0000001</formula>
    </cfRule>
  </conditionalFormatting>
  <conditionalFormatting sqref="H35">
    <cfRule type="cellIs" priority="6177" dxfId="1" operator="equal" stopIfTrue="1">
      <formula>0</formula>
    </cfRule>
    <cfRule type="cellIs" priority="6178" dxfId="2141" operator="greaterThan" stopIfTrue="1">
      <formula>0.0000001</formula>
    </cfRule>
  </conditionalFormatting>
  <conditionalFormatting sqref="H35">
    <cfRule type="cellIs" priority="6175" dxfId="1" operator="equal" stopIfTrue="1">
      <formula>0</formula>
    </cfRule>
    <cfRule type="cellIs" priority="6176" dxfId="2142" operator="greaterThan" stopIfTrue="1">
      <formula>0.0000001</formula>
    </cfRule>
  </conditionalFormatting>
  <conditionalFormatting sqref="H35">
    <cfRule type="cellIs" priority="6173" dxfId="1" operator="equal" stopIfTrue="1">
      <formula>0</formula>
    </cfRule>
    <cfRule type="cellIs" priority="6174" dxfId="2142" operator="greaterThan" stopIfTrue="1">
      <formula>0.0000001</formula>
    </cfRule>
  </conditionalFormatting>
  <conditionalFormatting sqref="H35">
    <cfRule type="cellIs" priority="6171" dxfId="1" operator="equal" stopIfTrue="1">
      <formula>0</formula>
    </cfRule>
    <cfRule type="cellIs" priority="6172" dxfId="2141" operator="greaterThan" stopIfTrue="1">
      <formula>0.0000001</formula>
    </cfRule>
  </conditionalFormatting>
  <conditionalFormatting sqref="H35">
    <cfRule type="cellIs" priority="6169" dxfId="1" operator="equal" stopIfTrue="1">
      <formula>0</formula>
    </cfRule>
    <cfRule type="cellIs" priority="6170" dxfId="2141" operator="greaterThan" stopIfTrue="1">
      <formula>0.0000001</formula>
    </cfRule>
  </conditionalFormatting>
  <conditionalFormatting sqref="H35">
    <cfRule type="cellIs" priority="6167" dxfId="1" operator="equal" stopIfTrue="1">
      <formula>0</formula>
    </cfRule>
    <cfRule type="cellIs" priority="6168" dxfId="2142" operator="greaterThan" stopIfTrue="1">
      <formula>0.0000001</formula>
    </cfRule>
  </conditionalFormatting>
  <conditionalFormatting sqref="H35">
    <cfRule type="cellIs" priority="6165" dxfId="1" operator="equal" stopIfTrue="1">
      <formula>0</formula>
    </cfRule>
    <cfRule type="cellIs" priority="6166" dxfId="2142" operator="greaterThan" stopIfTrue="1">
      <formula>0.0000001</formula>
    </cfRule>
  </conditionalFormatting>
  <conditionalFormatting sqref="H35">
    <cfRule type="cellIs" priority="6163" dxfId="1" operator="equal" stopIfTrue="1">
      <formula>0</formula>
    </cfRule>
    <cfRule type="cellIs" priority="6164" dxfId="2141" operator="greaterThan" stopIfTrue="1">
      <formula>0.0000001</formula>
    </cfRule>
  </conditionalFormatting>
  <conditionalFormatting sqref="H35">
    <cfRule type="cellIs" priority="6161" dxfId="1" operator="equal" stopIfTrue="1">
      <formula>0</formula>
    </cfRule>
    <cfRule type="cellIs" priority="6162" dxfId="2142" operator="greaterThan" stopIfTrue="1">
      <formula>0.0000001</formula>
    </cfRule>
  </conditionalFormatting>
  <conditionalFormatting sqref="H35">
    <cfRule type="cellIs" priority="6159" dxfId="1" operator="equal" stopIfTrue="1">
      <formula>0</formula>
    </cfRule>
    <cfRule type="cellIs" priority="6160" dxfId="2142" operator="greaterThan" stopIfTrue="1">
      <formula>0.0000001</formula>
    </cfRule>
  </conditionalFormatting>
  <conditionalFormatting sqref="I17 I19 I21 I23 I27">
    <cfRule type="cellIs" priority="6157" dxfId="1" operator="equal" stopIfTrue="1">
      <formula>0</formula>
    </cfRule>
    <cfRule type="cellIs" priority="6158" dxfId="2140" operator="greaterThan" stopIfTrue="1">
      <formula>0.0000001</formula>
    </cfRule>
  </conditionalFormatting>
  <conditionalFormatting sqref="I17">
    <cfRule type="cellIs" priority="6155" dxfId="1" operator="equal" stopIfTrue="1">
      <formula>0</formula>
    </cfRule>
    <cfRule type="cellIs" priority="6156" dxfId="2141" operator="greaterThan" stopIfTrue="1">
      <formula>0.0000001</formula>
    </cfRule>
  </conditionalFormatting>
  <conditionalFormatting sqref="I17">
    <cfRule type="cellIs" priority="6153" dxfId="1" operator="equal" stopIfTrue="1">
      <formula>0</formula>
    </cfRule>
    <cfRule type="cellIs" priority="6154" dxfId="2141" operator="greaterThan" stopIfTrue="1">
      <formula>0.0000001</formula>
    </cfRule>
  </conditionalFormatting>
  <conditionalFormatting sqref="I17">
    <cfRule type="cellIs" priority="6151" dxfId="1" operator="equal" stopIfTrue="1">
      <formula>0</formula>
    </cfRule>
    <cfRule type="cellIs" priority="6152" dxfId="2142" operator="greaterThan" stopIfTrue="1">
      <formula>0.0000001</formula>
    </cfRule>
  </conditionalFormatting>
  <conditionalFormatting sqref="I17">
    <cfRule type="cellIs" priority="6149" dxfId="1" operator="equal" stopIfTrue="1">
      <formula>0</formula>
    </cfRule>
    <cfRule type="cellIs" priority="6150" dxfId="2142" operator="greaterThan" stopIfTrue="1">
      <formula>0.0000001</formula>
    </cfRule>
  </conditionalFormatting>
  <conditionalFormatting sqref="I17">
    <cfRule type="cellIs" priority="6147" dxfId="1" operator="equal" stopIfTrue="1">
      <formula>0</formula>
    </cfRule>
    <cfRule type="cellIs" priority="6148" dxfId="2141" operator="greaterThan" stopIfTrue="1">
      <formula>0.0000001</formula>
    </cfRule>
  </conditionalFormatting>
  <conditionalFormatting sqref="I17">
    <cfRule type="cellIs" priority="6145" dxfId="1" operator="equal" stopIfTrue="1">
      <formula>0</formula>
    </cfRule>
    <cfRule type="cellIs" priority="6146" dxfId="2142" operator="greaterThan" stopIfTrue="1">
      <formula>0.0000001</formula>
    </cfRule>
  </conditionalFormatting>
  <conditionalFormatting sqref="I17">
    <cfRule type="cellIs" priority="6143" dxfId="1" operator="equal" stopIfTrue="1">
      <formula>0</formula>
    </cfRule>
    <cfRule type="cellIs" priority="6144" dxfId="2142" operator="greaterThan" stopIfTrue="1">
      <formula>0.0000001</formula>
    </cfRule>
  </conditionalFormatting>
  <conditionalFormatting sqref="I19">
    <cfRule type="cellIs" priority="6141" dxfId="1" operator="equal" stopIfTrue="1">
      <formula>0</formula>
    </cfRule>
    <cfRule type="cellIs" priority="6142" dxfId="2141" operator="greaterThan" stopIfTrue="1">
      <formula>0.0000001</formula>
    </cfRule>
  </conditionalFormatting>
  <conditionalFormatting sqref="I19">
    <cfRule type="cellIs" priority="6139" dxfId="1" operator="equal" stopIfTrue="1">
      <formula>0</formula>
    </cfRule>
    <cfRule type="cellIs" priority="6140" dxfId="2141" operator="greaterThan" stopIfTrue="1">
      <formula>0.0000001</formula>
    </cfRule>
  </conditionalFormatting>
  <conditionalFormatting sqref="I19">
    <cfRule type="cellIs" priority="6137" dxfId="1" operator="equal" stopIfTrue="1">
      <formula>0</formula>
    </cfRule>
    <cfRule type="cellIs" priority="6138" dxfId="2142" operator="greaterThan" stopIfTrue="1">
      <formula>0.0000001</formula>
    </cfRule>
  </conditionalFormatting>
  <conditionalFormatting sqref="I19">
    <cfRule type="cellIs" priority="6135" dxfId="1" operator="equal" stopIfTrue="1">
      <formula>0</formula>
    </cfRule>
    <cfRule type="cellIs" priority="6136" dxfId="2142" operator="greaterThan" stopIfTrue="1">
      <formula>0.0000001</formula>
    </cfRule>
  </conditionalFormatting>
  <conditionalFormatting sqref="I19">
    <cfRule type="cellIs" priority="6133" dxfId="1" operator="equal" stopIfTrue="1">
      <formula>0</formula>
    </cfRule>
    <cfRule type="cellIs" priority="6134" dxfId="2141" operator="greaterThan" stopIfTrue="1">
      <formula>0.0000001</formula>
    </cfRule>
  </conditionalFormatting>
  <conditionalFormatting sqref="I19">
    <cfRule type="cellIs" priority="6131" dxfId="1" operator="equal" stopIfTrue="1">
      <formula>0</formula>
    </cfRule>
    <cfRule type="cellIs" priority="6132" dxfId="2142" operator="greaterThan" stopIfTrue="1">
      <formula>0.0000001</formula>
    </cfRule>
  </conditionalFormatting>
  <conditionalFormatting sqref="I19">
    <cfRule type="cellIs" priority="6129" dxfId="1" operator="equal" stopIfTrue="1">
      <formula>0</formula>
    </cfRule>
    <cfRule type="cellIs" priority="6130" dxfId="2142" operator="greaterThan" stopIfTrue="1">
      <formula>0.0000001</formula>
    </cfRule>
  </conditionalFormatting>
  <conditionalFormatting sqref="I21">
    <cfRule type="cellIs" priority="6127" dxfId="1" operator="equal" stopIfTrue="1">
      <formula>0</formula>
    </cfRule>
    <cfRule type="cellIs" priority="6128" dxfId="2141" operator="greaterThan" stopIfTrue="1">
      <formula>0.0000001</formula>
    </cfRule>
  </conditionalFormatting>
  <conditionalFormatting sqref="I21">
    <cfRule type="cellIs" priority="6125" dxfId="1" operator="equal" stopIfTrue="1">
      <formula>0</formula>
    </cfRule>
    <cfRule type="cellIs" priority="6126" dxfId="2141" operator="greaterThan" stopIfTrue="1">
      <formula>0.0000001</formula>
    </cfRule>
  </conditionalFormatting>
  <conditionalFormatting sqref="I21">
    <cfRule type="cellIs" priority="6123" dxfId="1" operator="equal" stopIfTrue="1">
      <formula>0</formula>
    </cfRule>
    <cfRule type="cellIs" priority="6124" dxfId="2142" operator="greaterThan" stopIfTrue="1">
      <formula>0.0000001</formula>
    </cfRule>
  </conditionalFormatting>
  <conditionalFormatting sqref="I21">
    <cfRule type="cellIs" priority="6121" dxfId="1" operator="equal" stopIfTrue="1">
      <formula>0</formula>
    </cfRule>
    <cfRule type="cellIs" priority="6122" dxfId="2142" operator="greaterThan" stopIfTrue="1">
      <formula>0.0000001</formula>
    </cfRule>
  </conditionalFormatting>
  <conditionalFormatting sqref="I21">
    <cfRule type="cellIs" priority="6119" dxfId="1" operator="equal" stopIfTrue="1">
      <formula>0</formula>
    </cfRule>
    <cfRule type="cellIs" priority="6120" dxfId="2141" operator="greaterThan" stopIfTrue="1">
      <formula>0.0000001</formula>
    </cfRule>
  </conditionalFormatting>
  <conditionalFormatting sqref="I21">
    <cfRule type="cellIs" priority="6115" dxfId="1" operator="equal" stopIfTrue="1">
      <formula>0</formula>
    </cfRule>
    <cfRule type="cellIs" priority="6116" dxfId="2142" operator="greaterThan" stopIfTrue="1">
      <formula>0.0000001</formula>
    </cfRule>
  </conditionalFormatting>
  <conditionalFormatting sqref="I23">
    <cfRule type="cellIs" priority="6113" dxfId="1" operator="equal" stopIfTrue="1">
      <formula>0</formula>
    </cfRule>
    <cfRule type="cellIs" priority="6114" dxfId="2141" operator="greaterThan" stopIfTrue="1">
      <formula>0.0000001</formula>
    </cfRule>
  </conditionalFormatting>
  <conditionalFormatting sqref="I23">
    <cfRule type="cellIs" priority="6111" dxfId="1" operator="equal" stopIfTrue="1">
      <formula>0</formula>
    </cfRule>
    <cfRule type="cellIs" priority="6112" dxfId="2141" operator="greaterThan" stopIfTrue="1">
      <formula>0.0000001</formula>
    </cfRule>
  </conditionalFormatting>
  <conditionalFormatting sqref="I23">
    <cfRule type="cellIs" priority="6109" dxfId="1" operator="equal" stopIfTrue="1">
      <formula>0</formula>
    </cfRule>
    <cfRule type="cellIs" priority="6110" dxfId="2142" operator="greaterThan" stopIfTrue="1">
      <formula>0.0000001</formula>
    </cfRule>
  </conditionalFormatting>
  <conditionalFormatting sqref="I23">
    <cfRule type="cellIs" priority="6107" dxfId="1" operator="equal" stopIfTrue="1">
      <formula>0</formula>
    </cfRule>
    <cfRule type="cellIs" priority="6108" dxfId="2142" operator="greaterThan" stopIfTrue="1">
      <formula>0.0000001</formula>
    </cfRule>
  </conditionalFormatting>
  <conditionalFormatting sqref="I23">
    <cfRule type="cellIs" priority="6105" dxfId="1" operator="equal" stopIfTrue="1">
      <formula>0</formula>
    </cfRule>
    <cfRule type="cellIs" priority="6106" dxfId="2141" operator="greaterThan" stopIfTrue="1">
      <formula>0.0000001</formula>
    </cfRule>
  </conditionalFormatting>
  <conditionalFormatting sqref="I23">
    <cfRule type="cellIs" priority="6101" dxfId="1" operator="equal" stopIfTrue="1">
      <formula>0</formula>
    </cfRule>
    <cfRule type="cellIs" priority="6102" dxfId="2142" operator="greaterThan" stopIfTrue="1">
      <formula>0.0000001</formula>
    </cfRule>
  </conditionalFormatting>
  <conditionalFormatting sqref="I31">
    <cfRule type="cellIs" priority="5961" dxfId="1" operator="equal" stopIfTrue="1">
      <formula>0</formula>
    </cfRule>
    <cfRule type="cellIs" priority="5962" dxfId="2142" operator="greaterThan" stopIfTrue="1">
      <formula>0.0000001</formula>
    </cfRule>
  </conditionalFormatting>
  <conditionalFormatting sqref="I27">
    <cfRule type="cellIs" priority="6085" dxfId="1" operator="equal" stopIfTrue="1">
      <formula>0</formula>
    </cfRule>
    <cfRule type="cellIs" priority="6086" dxfId="2141" operator="greaterThan" stopIfTrue="1">
      <formula>0.0000001</formula>
    </cfRule>
  </conditionalFormatting>
  <conditionalFormatting sqref="I27">
    <cfRule type="cellIs" priority="6083" dxfId="1" operator="equal" stopIfTrue="1">
      <formula>0</formula>
    </cfRule>
    <cfRule type="cellIs" priority="6084" dxfId="2141" operator="greaterThan" stopIfTrue="1">
      <formula>0.0000001</formula>
    </cfRule>
  </conditionalFormatting>
  <conditionalFormatting sqref="I27">
    <cfRule type="cellIs" priority="6081" dxfId="1" operator="equal" stopIfTrue="1">
      <formula>0</formula>
    </cfRule>
    <cfRule type="cellIs" priority="6082" dxfId="2142" operator="greaterThan" stopIfTrue="1">
      <formula>0.0000001</formula>
    </cfRule>
  </conditionalFormatting>
  <conditionalFormatting sqref="I27">
    <cfRule type="cellIs" priority="6079" dxfId="1" operator="equal" stopIfTrue="1">
      <formula>0</formula>
    </cfRule>
    <cfRule type="cellIs" priority="6080" dxfId="2142" operator="greaterThan" stopIfTrue="1">
      <formula>0.0000001</formula>
    </cfRule>
  </conditionalFormatting>
  <conditionalFormatting sqref="I27">
    <cfRule type="cellIs" priority="6077" dxfId="1" operator="equal" stopIfTrue="1">
      <formula>0</formula>
    </cfRule>
    <cfRule type="cellIs" priority="6078" dxfId="2141" operator="greaterThan" stopIfTrue="1">
      <formula>0.0000001</formula>
    </cfRule>
  </conditionalFormatting>
  <conditionalFormatting sqref="I27">
    <cfRule type="cellIs" priority="6075" dxfId="1" operator="equal" stopIfTrue="1">
      <formula>0</formula>
    </cfRule>
    <cfRule type="cellIs" priority="6076" dxfId="2142" operator="greaterThan" stopIfTrue="1">
      <formula>0.0000001</formula>
    </cfRule>
  </conditionalFormatting>
  <conditionalFormatting sqref="I27">
    <cfRule type="cellIs" priority="6073" dxfId="1" operator="equal" stopIfTrue="1">
      <formula>0</formula>
    </cfRule>
    <cfRule type="cellIs" priority="6074" dxfId="2142" operator="greaterThan" stopIfTrue="1">
      <formula>0.0000001</formula>
    </cfRule>
  </conditionalFormatting>
  <conditionalFormatting sqref="I17">
    <cfRule type="cellIs" priority="6071" dxfId="1" operator="equal" stopIfTrue="1">
      <formula>0</formula>
    </cfRule>
    <cfRule type="cellIs" priority="6072" dxfId="2141" operator="greaterThan" stopIfTrue="1">
      <formula>0.0000001</formula>
    </cfRule>
  </conditionalFormatting>
  <conditionalFormatting sqref="I17">
    <cfRule type="cellIs" priority="6069" dxfId="1" operator="equal" stopIfTrue="1">
      <formula>0</formula>
    </cfRule>
    <cfRule type="cellIs" priority="6070" dxfId="2141" operator="greaterThan" stopIfTrue="1">
      <formula>0.0000001</formula>
    </cfRule>
  </conditionalFormatting>
  <conditionalFormatting sqref="I17">
    <cfRule type="cellIs" priority="6067" dxfId="1" operator="equal" stopIfTrue="1">
      <formula>0</formula>
    </cfRule>
    <cfRule type="cellIs" priority="6068" dxfId="2142" operator="greaterThan" stopIfTrue="1">
      <formula>0.0000001</formula>
    </cfRule>
  </conditionalFormatting>
  <conditionalFormatting sqref="I17">
    <cfRule type="cellIs" priority="6065" dxfId="1" operator="equal" stopIfTrue="1">
      <formula>0</formula>
    </cfRule>
    <cfRule type="cellIs" priority="6066" dxfId="2142" operator="greaterThan" stopIfTrue="1">
      <formula>0.0000001</formula>
    </cfRule>
  </conditionalFormatting>
  <conditionalFormatting sqref="I17">
    <cfRule type="cellIs" priority="6063" dxfId="1" operator="equal" stopIfTrue="1">
      <formula>0</formula>
    </cfRule>
    <cfRule type="cellIs" priority="6064" dxfId="2141" operator="greaterThan" stopIfTrue="1">
      <formula>0.0000001</formula>
    </cfRule>
  </conditionalFormatting>
  <conditionalFormatting sqref="I17">
    <cfRule type="cellIs" priority="6061" dxfId="1" operator="equal" stopIfTrue="1">
      <formula>0</formula>
    </cfRule>
    <cfRule type="cellIs" priority="6062" dxfId="2142" operator="greaterThan" stopIfTrue="1">
      <formula>0.0000001</formula>
    </cfRule>
  </conditionalFormatting>
  <conditionalFormatting sqref="I17">
    <cfRule type="cellIs" priority="6059" dxfId="1" operator="equal" stopIfTrue="1">
      <formula>0</formula>
    </cfRule>
    <cfRule type="cellIs" priority="6060" dxfId="2142" operator="greaterThan" stopIfTrue="1">
      <formula>0.0000001</formula>
    </cfRule>
  </conditionalFormatting>
  <conditionalFormatting sqref="I19">
    <cfRule type="cellIs" priority="6057" dxfId="1" operator="equal" stopIfTrue="1">
      <formula>0</formula>
    </cfRule>
    <cfRule type="cellIs" priority="6058" dxfId="2141" operator="greaterThan" stopIfTrue="1">
      <formula>0.0000001</formula>
    </cfRule>
  </conditionalFormatting>
  <conditionalFormatting sqref="I19">
    <cfRule type="cellIs" priority="6055" dxfId="1" operator="equal" stopIfTrue="1">
      <formula>0</formula>
    </cfRule>
    <cfRule type="cellIs" priority="6056" dxfId="2141" operator="greaterThan" stopIfTrue="1">
      <formula>0.0000001</formula>
    </cfRule>
  </conditionalFormatting>
  <conditionalFormatting sqref="I19">
    <cfRule type="cellIs" priority="6053" dxfId="1" operator="equal" stopIfTrue="1">
      <formula>0</formula>
    </cfRule>
    <cfRule type="cellIs" priority="6054" dxfId="2142" operator="greaterThan" stopIfTrue="1">
      <formula>0.0000001</formula>
    </cfRule>
  </conditionalFormatting>
  <conditionalFormatting sqref="I19">
    <cfRule type="cellIs" priority="6051" dxfId="1" operator="equal" stopIfTrue="1">
      <formula>0</formula>
    </cfRule>
    <cfRule type="cellIs" priority="6052" dxfId="2142" operator="greaterThan" stopIfTrue="1">
      <formula>0.0000001</formula>
    </cfRule>
  </conditionalFormatting>
  <conditionalFormatting sqref="I19">
    <cfRule type="cellIs" priority="6049" dxfId="1" operator="equal" stopIfTrue="1">
      <formula>0</formula>
    </cfRule>
    <cfRule type="cellIs" priority="6050" dxfId="2141" operator="greaterThan" stopIfTrue="1">
      <formula>0.0000001</formula>
    </cfRule>
  </conditionalFormatting>
  <conditionalFormatting sqref="I19">
    <cfRule type="cellIs" priority="6047" dxfId="1" operator="equal" stopIfTrue="1">
      <formula>0</formula>
    </cfRule>
    <cfRule type="cellIs" priority="6048" dxfId="2142" operator="greaterThan" stopIfTrue="1">
      <formula>0.0000001</formula>
    </cfRule>
  </conditionalFormatting>
  <conditionalFormatting sqref="I19">
    <cfRule type="cellIs" priority="6045" dxfId="1" operator="equal" stopIfTrue="1">
      <formula>0</formula>
    </cfRule>
    <cfRule type="cellIs" priority="6046" dxfId="2142" operator="greaterThan" stopIfTrue="1">
      <formula>0.0000001</formula>
    </cfRule>
  </conditionalFormatting>
  <conditionalFormatting sqref="I21">
    <cfRule type="cellIs" priority="6043" dxfId="1" operator="equal" stopIfTrue="1">
      <formula>0</formula>
    </cfRule>
    <cfRule type="cellIs" priority="6044" dxfId="2141" operator="greaterThan" stopIfTrue="1">
      <formula>0.0000001</formula>
    </cfRule>
  </conditionalFormatting>
  <conditionalFormatting sqref="I21">
    <cfRule type="cellIs" priority="6041" dxfId="1" operator="equal" stopIfTrue="1">
      <formula>0</formula>
    </cfRule>
    <cfRule type="cellIs" priority="6042" dxfId="2141" operator="greaterThan" stopIfTrue="1">
      <formula>0.0000001</formula>
    </cfRule>
  </conditionalFormatting>
  <conditionalFormatting sqref="I21">
    <cfRule type="cellIs" priority="6039" dxfId="1" operator="equal" stopIfTrue="1">
      <formula>0</formula>
    </cfRule>
    <cfRule type="cellIs" priority="6040" dxfId="2142" operator="greaterThan" stopIfTrue="1">
      <formula>0.0000001</formula>
    </cfRule>
  </conditionalFormatting>
  <conditionalFormatting sqref="I21">
    <cfRule type="cellIs" priority="6037" dxfId="1" operator="equal" stopIfTrue="1">
      <formula>0</formula>
    </cfRule>
    <cfRule type="cellIs" priority="6038" dxfId="2142" operator="greaterThan" stopIfTrue="1">
      <formula>0.0000001</formula>
    </cfRule>
  </conditionalFormatting>
  <conditionalFormatting sqref="I21">
    <cfRule type="cellIs" priority="6035" dxfId="1" operator="equal" stopIfTrue="1">
      <formula>0</formula>
    </cfRule>
    <cfRule type="cellIs" priority="6036" dxfId="2141" operator="greaterThan" stopIfTrue="1">
      <formula>0.0000001</formula>
    </cfRule>
  </conditionalFormatting>
  <conditionalFormatting sqref="I21">
    <cfRule type="cellIs" priority="6033" dxfId="1" operator="equal" stopIfTrue="1">
      <formula>0</formula>
    </cfRule>
    <cfRule type="cellIs" priority="6034" dxfId="2142" operator="greaterThan" stopIfTrue="1">
      <formula>0.0000001</formula>
    </cfRule>
  </conditionalFormatting>
  <conditionalFormatting sqref="I21">
    <cfRule type="cellIs" priority="6031" dxfId="1" operator="equal" stopIfTrue="1">
      <formula>0</formula>
    </cfRule>
    <cfRule type="cellIs" priority="6032" dxfId="2142" operator="greaterThan" stopIfTrue="1">
      <formula>0.0000001</formula>
    </cfRule>
  </conditionalFormatting>
  <conditionalFormatting sqref="I23">
    <cfRule type="cellIs" priority="6029" dxfId="1" operator="equal" stopIfTrue="1">
      <formula>0</formula>
    </cfRule>
    <cfRule type="cellIs" priority="6030" dxfId="2141" operator="greaterThan" stopIfTrue="1">
      <formula>0.0000001</formula>
    </cfRule>
  </conditionalFormatting>
  <conditionalFormatting sqref="I23">
    <cfRule type="cellIs" priority="6027" dxfId="1" operator="equal" stopIfTrue="1">
      <formula>0</formula>
    </cfRule>
    <cfRule type="cellIs" priority="6028" dxfId="2141" operator="greaterThan" stopIfTrue="1">
      <formula>0.0000001</formula>
    </cfRule>
  </conditionalFormatting>
  <conditionalFormatting sqref="I23">
    <cfRule type="cellIs" priority="6025" dxfId="1" operator="equal" stopIfTrue="1">
      <formula>0</formula>
    </cfRule>
    <cfRule type="cellIs" priority="6026" dxfId="2142" operator="greaterThan" stopIfTrue="1">
      <formula>0.0000001</formula>
    </cfRule>
  </conditionalFormatting>
  <conditionalFormatting sqref="I23">
    <cfRule type="cellIs" priority="6023" dxfId="1" operator="equal" stopIfTrue="1">
      <formula>0</formula>
    </cfRule>
    <cfRule type="cellIs" priority="6024" dxfId="2142" operator="greaterThan" stopIfTrue="1">
      <formula>0.0000001</formula>
    </cfRule>
  </conditionalFormatting>
  <conditionalFormatting sqref="I23">
    <cfRule type="cellIs" priority="6021" dxfId="1" operator="equal" stopIfTrue="1">
      <formula>0</formula>
    </cfRule>
    <cfRule type="cellIs" priority="6022" dxfId="2141" operator="greaterThan" stopIfTrue="1">
      <formula>0.0000001</formula>
    </cfRule>
  </conditionalFormatting>
  <conditionalFormatting sqref="I23">
    <cfRule type="cellIs" priority="6019" dxfId="1" operator="equal" stopIfTrue="1">
      <formula>0</formula>
    </cfRule>
    <cfRule type="cellIs" priority="6020" dxfId="2142" operator="greaterThan" stopIfTrue="1">
      <formula>0.0000001</formula>
    </cfRule>
  </conditionalFormatting>
  <conditionalFormatting sqref="I23">
    <cfRule type="cellIs" priority="6017" dxfId="1" operator="equal" stopIfTrue="1">
      <formula>0</formula>
    </cfRule>
    <cfRule type="cellIs" priority="6018" dxfId="2142" operator="greaterThan" stopIfTrue="1">
      <formula>0.0000001</formula>
    </cfRule>
  </conditionalFormatting>
  <conditionalFormatting sqref="I39">
    <cfRule type="cellIs" priority="5877" dxfId="1" operator="equal" stopIfTrue="1">
      <formula>0</formula>
    </cfRule>
    <cfRule type="cellIs" priority="5878" dxfId="2142" operator="greaterThan" stopIfTrue="1">
      <formula>0.0000001</formula>
    </cfRule>
  </conditionalFormatting>
  <conditionalFormatting sqref="I27">
    <cfRule type="cellIs" priority="6001" dxfId="1" operator="equal" stopIfTrue="1">
      <formula>0</formula>
    </cfRule>
    <cfRule type="cellIs" priority="6002" dxfId="2141" operator="greaterThan" stopIfTrue="1">
      <formula>0.0000001</formula>
    </cfRule>
  </conditionalFormatting>
  <conditionalFormatting sqref="I27">
    <cfRule type="cellIs" priority="5999" dxfId="1" operator="equal" stopIfTrue="1">
      <formula>0</formula>
    </cfRule>
    <cfRule type="cellIs" priority="6000" dxfId="2141" operator="greaterThan" stopIfTrue="1">
      <formula>0.0000001</formula>
    </cfRule>
  </conditionalFormatting>
  <conditionalFormatting sqref="I27">
    <cfRule type="cellIs" priority="5997" dxfId="1" operator="equal" stopIfTrue="1">
      <formula>0</formula>
    </cfRule>
    <cfRule type="cellIs" priority="5998" dxfId="2142" operator="greaterThan" stopIfTrue="1">
      <formula>0.0000001</formula>
    </cfRule>
  </conditionalFormatting>
  <conditionalFormatting sqref="I27">
    <cfRule type="cellIs" priority="5995" dxfId="1" operator="equal" stopIfTrue="1">
      <formula>0</formula>
    </cfRule>
    <cfRule type="cellIs" priority="5996" dxfId="2142" operator="greaterThan" stopIfTrue="1">
      <formula>0.0000001</formula>
    </cfRule>
  </conditionalFormatting>
  <conditionalFormatting sqref="I27">
    <cfRule type="cellIs" priority="5993" dxfId="1" operator="equal" stopIfTrue="1">
      <formula>0</formula>
    </cfRule>
    <cfRule type="cellIs" priority="5994" dxfId="2141" operator="greaterThan" stopIfTrue="1">
      <formula>0.0000001</formula>
    </cfRule>
  </conditionalFormatting>
  <conditionalFormatting sqref="I27">
    <cfRule type="cellIs" priority="5991" dxfId="1" operator="equal" stopIfTrue="1">
      <formula>0</formula>
    </cfRule>
    <cfRule type="cellIs" priority="5992" dxfId="2142" operator="greaterThan" stopIfTrue="1">
      <formula>0.0000001</formula>
    </cfRule>
  </conditionalFormatting>
  <conditionalFormatting sqref="I27">
    <cfRule type="cellIs" priority="5989" dxfId="1" operator="equal" stopIfTrue="1">
      <formula>0</formula>
    </cfRule>
    <cfRule type="cellIs" priority="5990" dxfId="2142" operator="greaterThan" stopIfTrue="1">
      <formula>0.0000001</formula>
    </cfRule>
  </conditionalFormatting>
  <conditionalFormatting sqref="I27">
    <cfRule type="cellIs" priority="5987" dxfId="1" operator="equal" stopIfTrue="1">
      <formula>0</formula>
    </cfRule>
    <cfRule type="cellIs" priority="5988" dxfId="2141" operator="greaterThan" stopIfTrue="1">
      <formula>0.0000001</formula>
    </cfRule>
  </conditionalFormatting>
  <conditionalFormatting sqref="I27">
    <cfRule type="cellIs" priority="5985" dxfId="1" operator="equal" stopIfTrue="1">
      <formula>0</formula>
    </cfRule>
    <cfRule type="cellIs" priority="5986" dxfId="2141" operator="greaterThan" stopIfTrue="1">
      <formula>0.0000001</formula>
    </cfRule>
  </conditionalFormatting>
  <conditionalFormatting sqref="I27">
    <cfRule type="cellIs" priority="5983" dxfId="1" operator="equal" stopIfTrue="1">
      <formula>0</formula>
    </cfRule>
    <cfRule type="cellIs" priority="5984" dxfId="2142" operator="greaterThan" stopIfTrue="1">
      <formula>0.0000001</formula>
    </cfRule>
  </conditionalFormatting>
  <conditionalFormatting sqref="I27">
    <cfRule type="cellIs" priority="5981" dxfId="1" operator="equal" stopIfTrue="1">
      <formula>0</formula>
    </cfRule>
    <cfRule type="cellIs" priority="5982" dxfId="2142" operator="greaterThan" stopIfTrue="1">
      <formula>0.0000001</formula>
    </cfRule>
  </conditionalFormatting>
  <conditionalFormatting sqref="I27">
    <cfRule type="cellIs" priority="5979" dxfId="1" operator="equal" stopIfTrue="1">
      <formula>0</formula>
    </cfRule>
    <cfRule type="cellIs" priority="5980" dxfId="2141" operator="greaterThan" stopIfTrue="1">
      <formula>0.0000001</formula>
    </cfRule>
  </conditionalFormatting>
  <conditionalFormatting sqref="I27">
    <cfRule type="cellIs" priority="5977" dxfId="1" operator="equal" stopIfTrue="1">
      <formula>0</formula>
    </cfRule>
    <cfRule type="cellIs" priority="5978" dxfId="2142" operator="greaterThan" stopIfTrue="1">
      <formula>0.0000001</formula>
    </cfRule>
  </conditionalFormatting>
  <conditionalFormatting sqref="I27">
    <cfRule type="cellIs" priority="5975" dxfId="1" operator="equal" stopIfTrue="1">
      <formula>0</formula>
    </cfRule>
    <cfRule type="cellIs" priority="5976" dxfId="2142" operator="greaterThan" stopIfTrue="1">
      <formula>0.0000001</formula>
    </cfRule>
  </conditionalFormatting>
  <conditionalFormatting sqref="I29 I31 I33 I35 I37 I39">
    <cfRule type="cellIs" priority="5973" dxfId="1" operator="equal" stopIfTrue="1">
      <formula>0</formula>
    </cfRule>
    <cfRule type="cellIs" priority="5974" dxfId="2140" operator="greaterThan" stopIfTrue="1">
      <formula>0.0000001</formula>
    </cfRule>
  </conditionalFormatting>
  <conditionalFormatting sqref="I31">
    <cfRule type="cellIs" priority="5971" dxfId="1" operator="equal" stopIfTrue="1">
      <formula>0</formula>
    </cfRule>
    <cfRule type="cellIs" priority="5972" dxfId="2141" operator="greaterThan" stopIfTrue="1">
      <formula>0.0000001</formula>
    </cfRule>
  </conditionalFormatting>
  <conditionalFormatting sqref="I31">
    <cfRule type="cellIs" priority="5969" dxfId="1" operator="equal" stopIfTrue="1">
      <formula>0</formula>
    </cfRule>
    <cfRule type="cellIs" priority="5970" dxfId="2141" operator="greaterThan" stopIfTrue="1">
      <formula>0.0000001</formula>
    </cfRule>
  </conditionalFormatting>
  <conditionalFormatting sqref="I31">
    <cfRule type="cellIs" priority="5967" dxfId="1" operator="equal" stopIfTrue="1">
      <formula>0</formula>
    </cfRule>
    <cfRule type="cellIs" priority="5968" dxfId="2142" operator="greaterThan" stopIfTrue="1">
      <formula>0.0000001</formula>
    </cfRule>
  </conditionalFormatting>
  <conditionalFormatting sqref="I31">
    <cfRule type="cellIs" priority="5965" dxfId="1" operator="equal" stopIfTrue="1">
      <formula>0</formula>
    </cfRule>
    <cfRule type="cellIs" priority="5966" dxfId="2142" operator="greaterThan" stopIfTrue="1">
      <formula>0.0000001</formula>
    </cfRule>
  </conditionalFormatting>
  <conditionalFormatting sqref="I31">
    <cfRule type="cellIs" priority="5963" dxfId="1" operator="equal" stopIfTrue="1">
      <formula>0</formula>
    </cfRule>
    <cfRule type="cellIs" priority="5964" dxfId="2141" operator="greaterThan" stopIfTrue="1">
      <formula>0.0000001</formula>
    </cfRule>
  </conditionalFormatting>
  <conditionalFormatting sqref="I31">
    <cfRule type="cellIs" priority="5959" dxfId="1" operator="equal" stopIfTrue="1">
      <formula>0</formula>
    </cfRule>
    <cfRule type="cellIs" priority="5960" dxfId="2142" operator="greaterThan" stopIfTrue="1">
      <formula>0.0000001</formula>
    </cfRule>
  </conditionalFormatting>
  <conditionalFormatting sqref="I29">
    <cfRule type="cellIs" priority="5957" dxfId="1" operator="equal" stopIfTrue="1">
      <formula>0</formula>
    </cfRule>
    <cfRule type="cellIs" priority="5958" dxfId="2141" operator="greaterThan" stopIfTrue="1">
      <formula>0.0000001</formula>
    </cfRule>
  </conditionalFormatting>
  <conditionalFormatting sqref="I29">
    <cfRule type="cellIs" priority="5955" dxfId="1" operator="equal" stopIfTrue="1">
      <formula>0</formula>
    </cfRule>
    <cfRule type="cellIs" priority="5956" dxfId="2141" operator="greaterThan" stopIfTrue="1">
      <formula>0.0000001</formula>
    </cfRule>
  </conditionalFormatting>
  <conditionalFormatting sqref="I29">
    <cfRule type="cellIs" priority="5953" dxfId="1" operator="equal" stopIfTrue="1">
      <formula>0</formula>
    </cfRule>
    <cfRule type="cellIs" priority="5954" dxfId="2142" operator="greaterThan" stopIfTrue="1">
      <formula>0.0000001</formula>
    </cfRule>
  </conditionalFormatting>
  <conditionalFormatting sqref="I29">
    <cfRule type="cellIs" priority="5951" dxfId="1" operator="equal" stopIfTrue="1">
      <formula>0</formula>
    </cfRule>
    <cfRule type="cellIs" priority="5952" dxfId="2142" operator="greaterThan" stopIfTrue="1">
      <formula>0.0000001</formula>
    </cfRule>
  </conditionalFormatting>
  <conditionalFormatting sqref="I29">
    <cfRule type="cellIs" priority="5949" dxfId="1" operator="equal" stopIfTrue="1">
      <formula>0</formula>
    </cfRule>
    <cfRule type="cellIs" priority="5950" dxfId="2141" operator="greaterThan" stopIfTrue="1">
      <formula>0.0000001</formula>
    </cfRule>
  </conditionalFormatting>
  <conditionalFormatting sqref="I29">
    <cfRule type="cellIs" priority="5947" dxfId="1" operator="equal" stopIfTrue="1">
      <formula>0</formula>
    </cfRule>
    <cfRule type="cellIs" priority="5948" dxfId="2142" operator="greaterThan" stopIfTrue="1">
      <formula>0.0000001</formula>
    </cfRule>
  </conditionalFormatting>
  <conditionalFormatting sqref="I29">
    <cfRule type="cellIs" priority="5945" dxfId="1" operator="equal" stopIfTrue="1">
      <formula>0</formula>
    </cfRule>
    <cfRule type="cellIs" priority="5946" dxfId="2142" operator="greaterThan" stopIfTrue="1">
      <formula>0.0000001</formula>
    </cfRule>
  </conditionalFormatting>
  <conditionalFormatting sqref="I31">
    <cfRule type="cellIs" priority="5943" dxfId="1" operator="equal" stopIfTrue="1">
      <formula>0</formula>
    </cfRule>
    <cfRule type="cellIs" priority="5944" dxfId="2141" operator="greaterThan" stopIfTrue="1">
      <formula>0.0000001</formula>
    </cfRule>
  </conditionalFormatting>
  <conditionalFormatting sqref="I31">
    <cfRule type="cellIs" priority="5941" dxfId="1" operator="equal" stopIfTrue="1">
      <formula>0</formula>
    </cfRule>
    <cfRule type="cellIs" priority="5942" dxfId="2141" operator="greaterThan" stopIfTrue="1">
      <formula>0.0000001</formula>
    </cfRule>
  </conditionalFormatting>
  <conditionalFormatting sqref="I31">
    <cfRule type="cellIs" priority="5939" dxfId="1" operator="equal" stopIfTrue="1">
      <formula>0</formula>
    </cfRule>
    <cfRule type="cellIs" priority="5940" dxfId="2142" operator="greaterThan" stopIfTrue="1">
      <formula>0.0000001</formula>
    </cfRule>
  </conditionalFormatting>
  <conditionalFormatting sqref="I31">
    <cfRule type="cellIs" priority="5937" dxfId="1" operator="equal" stopIfTrue="1">
      <formula>0</formula>
    </cfRule>
    <cfRule type="cellIs" priority="5938" dxfId="2142" operator="greaterThan" stopIfTrue="1">
      <formula>0.0000001</formula>
    </cfRule>
  </conditionalFormatting>
  <conditionalFormatting sqref="I31">
    <cfRule type="cellIs" priority="5935" dxfId="1" operator="equal" stopIfTrue="1">
      <formula>0</formula>
    </cfRule>
    <cfRule type="cellIs" priority="5936" dxfId="2141" operator="greaterThan" stopIfTrue="1">
      <formula>0.0000001</formula>
    </cfRule>
  </conditionalFormatting>
  <conditionalFormatting sqref="I31">
    <cfRule type="cellIs" priority="5933" dxfId="1" operator="equal" stopIfTrue="1">
      <formula>0</formula>
    </cfRule>
    <cfRule type="cellIs" priority="5934" dxfId="2142" operator="greaterThan" stopIfTrue="1">
      <formula>0.0000001</formula>
    </cfRule>
  </conditionalFormatting>
  <conditionalFormatting sqref="I31">
    <cfRule type="cellIs" priority="5931" dxfId="1" operator="equal" stopIfTrue="1">
      <formula>0</formula>
    </cfRule>
    <cfRule type="cellIs" priority="5932" dxfId="2142" operator="greaterThan" stopIfTrue="1">
      <formula>0.0000001</formula>
    </cfRule>
  </conditionalFormatting>
  <conditionalFormatting sqref="I33">
    <cfRule type="cellIs" priority="5929" dxfId="1" operator="equal" stopIfTrue="1">
      <formula>0</formula>
    </cfRule>
    <cfRule type="cellIs" priority="5930" dxfId="2141" operator="greaterThan" stopIfTrue="1">
      <formula>0.0000001</formula>
    </cfRule>
  </conditionalFormatting>
  <conditionalFormatting sqref="I33">
    <cfRule type="cellIs" priority="5927" dxfId="1" operator="equal" stopIfTrue="1">
      <formula>0</formula>
    </cfRule>
    <cfRule type="cellIs" priority="5928" dxfId="2141" operator="greaterThan" stopIfTrue="1">
      <formula>0.0000001</formula>
    </cfRule>
  </conditionalFormatting>
  <conditionalFormatting sqref="I33">
    <cfRule type="cellIs" priority="5925" dxfId="1" operator="equal" stopIfTrue="1">
      <formula>0</formula>
    </cfRule>
    <cfRule type="cellIs" priority="5926" dxfId="2142" operator="greaterThan" stopIfTrue="1">
      <formula>0.0000001</formula>
    </cfRule>
  </conditionalFormatting>
  <conditionalFormatting sqref="I33">
    <cfRule type="cellIs" priority="5923" dxfId="1" operator="equal" stopIfTrue="1">
      <formula>0</formula>
    </cfRule>
    <cfRule type="cellIs" priority="5924" dxfId="2142" operator="greaterThan" stopIfTrue="1">
      <formula>0.0000001</formula>
    </cfRule>
  </conditionalFormatting>
  <conditionalFormatting sqref="I33">
    <cfRule type="cellIs" priority="5921" dxfId="1" operator="equal" stopIfTrue="1">
      <formula>0</formula>
    </cfRule>
    <cfRule type="cellIs" priority="5922" dxfId="2141" operator="greaterThan" stopIfTrue="1">
      <formula>0.0000001</formula>
    </cfRule>
  </conditionalFormatting>
  <conditionalFormatting sqref="I33">
    <cfRule type="cellIs" priority="5919" dxfId="1" operator="equal" stopIfTrue="1">
      <formula>0</formula>
    </cfRule>
    <cfRule type="cellIs" priority="5920" dxfId="2142" operator="greaterThan" stopIfTrue="1">
      <formula>0.0000001</formula>
    </cfRule>
  </conditionalFormatting>
  <conditionalFormatting sqref="I33">
    <cfRule type="cellIs" priority="5917" dxfId="1" operator="equal" stopIfTrue="1">
      <formula>0</formula>
    </cfRule>
    <cfRule type="cellIs" priority="5918" dxfId="2142" operator="greaterThan" stopIfTrue="1">
      <formula>0.0000001</formula>
    </cfRule>
  </conditionalFormatting>
  <conditionalFormatting sqref="I35">
    <cfRule type="cellIs" priority="5915" dxfId="1" operator="equal" stopIfTrue="1">
      <formula>0</formula>
    </cfRule>
    <cfRule type="cellIs" priority="5916" dxfId="2141" operator="greaterThan" stopIfTrue="1">
      <formula>0.0000001</formula>
    </cfRule>
  </conditionalFormatting>
  <conditionalFormatting sqref="I35">
    <cfRule type="cellIs" priority="5913" dxfId="1" operator="equal" stopIfTrue="1">
      <formula>0</formula>
    </cfRule>
    <cfRule type="cellIs" priority="5914" dxfId="2141" operator="greaterThan" stopIfTrue="1">
      <formula>0.0000001</formula>
    </cfRule>
  </conditionalFormatting>
  <conditionalFormatting sqref="I35">
    <cfRule type="cellIs" priority="5911" dxfId="1" operator="equal" stopIfTrue="1">
      <formula>0</formula>
    </cfRule>
    <cfRule type="cellIs" priority="5912" dxfId="2142" operator="greaterThan" stopIfTrue="1">
      <formula>0.0000001</formula>
    </cfRule>
  </conditionalFormatting>
  <conditionalFormatting sqref="I35">
    <cfRule type="cellIs" priority="5909" dxfId="1" operator="equal" stopIfTrue="1">
      <formula>0</formula>
    </cfRule>
    <cfRule type="cellIs" priority="5910" dxfId="2142" operator="greaterThan" stopIfTrue="1">
      <formula>0.0000001</formula>
    </cfRule>
  </conditionalFormatting>
  <conditionalFormatting sqref="I35">
    <cfRule type="cellIs" priority="5907" dxfId="1" operator="equal" stopIfTrue="1">
      <formula>0</formula>
    </cfRule>
    <cfRule type="cellIs" priority="5908" dxfId="2141" operator="greaterThan" stopIfTrue="1">
      <formula>0.0000001</formula>
    </cfRule>
  </conditionalFormatting>
  <conditionalFormatting sqref="I35">
    <cfRule type="cellIs" priority="5905" dxfId="1" operator="equal" stopIfTrue="1">
      <formula>0</formula>
    </cfRule>
    <cfRule type="cellIs" priority="5906" dxfId="2142" operator="greaterThan" stopIfTrue="1">
      <formula>0.0000001</formula>
    </cfRule>
  </conditionalFormatting>
  <conditionalFormatting sqref="I35">
    <cfRule type="cellIs" priority="5903" dxfId="1" operator="equal" stopIfTrue="1">
      <formula>0</formula>
    </cfRule>
    <cfRule type="cellIs" priority="5904" dxfId="2142" operator="greaterThan" stopIfTrue="1">
      <formula>0.0000001</formula>
    </cfRule>
  </conditionalFormatting>
  <conditionalFormatting sqref="I37">
    <cfRule type="cellIs" priority="5901" dxfId="1" operator="equal" stopIfTrue="1">
      <formula>0</formula>
    </cfRule>
    <cfRule type="cellIs" priority="5902" dxfId="2141" operator="greaterThan" stopIfTrue="1">
      <formula>0.0000001</formula>
    </cfRule>
  </conditionalFormatting>
  <conditionalFormatting sqref="I37">
    <cfRule type="cellIs" priority="5899" dxfId="1" operator="equal" stopIfTrue="1">
      <formula>0</formula>
    </cfRule>
    <cfRule type="cellIs" priority="5900" dxfId="2141" operator="greaterThan" stopIfTrue="1">
      <formula>0.0000001</formula>
    </cfRule>
  </conditionalFormatting>
  <conditionalFormatting sqref="I37">
    <cfRule type="cellIs" priority="5897" dxfId="1" operator="equal" stopIfTrue="1">
      <formula>0</formula>
    </cfRule>
    <cfRule type="cellIs" priority="5898" dxfId="2142" operator="greaterThan" stopIfTrue="1">
      <formula>0.0000001</formula>
    </cfRule>
  </conditionalFormatting>
  <conditionalFormatting sqref="I37">
    <cfRule type="cellIs" priority="5895" dxfId="1" operator="equal" stopIfTrue="1">
      <formula>0</formula>
    </cfRule>
    <cfRule type="cellIs" priority="5896" dxfId="2142" operator="greaterThan" stopIfTrue="1">
      <formula>0.0000001</formula>
    </cfRule>
  </conditionalFormatting>
  <conditionalFormatting sqref="I37">
    <cfRule type="cellIs" priority="5893" dxfId="1" operator="equal" stopIfTrue="1">
      <formula>0</formula>
    </cfRule>
    <cfRule type="cellIs" priority="5894" dxfId="2141" operator="greaterThan" stopIfTrue="1">
      <formula>0.0000001</formula>
    </cfRule>
  </conditionalFormatting>
  <conditionalFormatting sqref="I37">
    <cfRule type="cellIs" priority="5891" dxfId="1" operator="equal" stopIfTrue="1">
      <formula>0</formula>
    </cfRule>
    <cfRule type="cellIs" priority="5892" dxfId="2142" operator="greaterThan" stopIfTrue="1">
      <formula>0.0000001</formula>
    </cfRule>
  </conditionalFormatting>
  <conditionalFormatting sqref="I37">
    <cfRule type="cellIs" priority="5889" dxfId="1" operator="equal" stopIfTrue="1">
      <formula>0</formula>
    </cfRule>
    <cfRule type="cellIs" priority="5890" dxfId="2142" operator="greaterThan" stopIfTrue="1">
      <formula>0.0000001</formula>
    </cfRule>
  </conditionalFormatting>
  <conditionalFormatting sqref="I39">
    <cfRule type="cellIs" priority="5887" dxfId="1" operator="equal" stopIfTrue="1">
      <formula>0</formula>
    </cfRule>
    <cfRule type="cellIs" priority="5888" dxfId="2141" operator="greaterThan" stopIfTrue="1">
      <formula>0.0000001</formula>
    </cfRule>
  </conditionalFormatting>
  <conditionalFormatting sqref="I39">
    <cfRule type="cellIs" priority="5885" dxfId="1" operator="equal" stopIfTrue="1">
      <formula>0</formula>
    </cfRule>
    <cfRule type="cellIs" priority="5886" dxfId="2141" operator="greaterThan" stopIfTrue="1">
      <formula>0.0000001</formula>
    </cfRule>
  </conditionalFormatting>
  <conditionalFormatting sqref="I39">
    <cfRule type="cellIs" priority="5883" dxfId="1" operator="equal" stopIfTrue="1">
      <formula>0</formula>
    </cfRule>
    <cfRule type="cellIs" priority="5884" dxfId="2142" operator="greaterThan" stopIfTrue="1">
      <formula>0.0000001</formula>
    </cfRule>
  </conditionalFormatting>
  <conditionalFormatting sqref="I39">
    <cfRule type="cellIs" priority="5881" dxfId="1" operator="equal" stopIfTrue="1">
      <formula>0</formula>
    </cfRule>
    <cfRule type="cellIs" priority="5882" dxfId="2142" operator="greaterThan" stopIfTrue="1">
      <formula>0.0000001</formula>
    </cfRule>
  </conditionalFormatting>
  <conditionalFormatting sqref="I39">
    <cfRule type="cellIs" priority="5879" dxfId="1" operator="equal" stopIfTrue="1">
      <formula>0</formula>
    </cfRule>
    <cfRule type="cellIs" priority="5880" dxfId="2141" operator="greaterThan" stopIfTrue="1">
      <formula>0.0000001</formula>
    </cfRule>
  </conditionalFormatting>
  <conditionalFormatting sqref="I39">
    <cfRule type="cellIs" priority="5875" dxfId="1" operator="equal" stopIfTrue="1">
      <formula>0</formula>
    </cfRule>
    <cfRule type="cellIs" priority="5876" dxfId="2142" operator="greaterThan" stopIfTrue="1">
      <formula>0.0000001</formula>
    </cfRule>
  </conditionalFormatting>
  <conditionalFormatting sqref="J21">
    <cfRule type="cellIs" priority="5735" dxfId="1" operator="equal" stopIfTrue="1">
      <formula>0</formula>
    </cfRule>
    <cfRule type="cellIs" priority="5736" dxfId="2142" operator="greaterThan" stopIfTrue="1">
      <formula>0.0000001</formula>
    </cfRule>
  </conditionalFormatting>
  <conditionalFormatting sqref="J23">
    <cfRule type="cellIs" priority="5721" dxfId="1" operator="equal" stopIfTrue="1">
      <formula>0</formula>
    </cfRule>
    <cfRule type="cellIs" priority="5722" dxfId="2142" operator="greaterThan" stopIfTrue="1">
      <formula>0.0000001</formula>
    </cfRule>
  </conditionalFormatting>
  <conditionalFormatting sqref="J25">
    <cfRule type="cellIs" priority="5707" dxfId="1" operator="equal" stopIfTrue="1">
      <formula>0</formula>
    </cfRule>
    <cfRule type="cellIs" priority="5708" dxfId="2142" operator="greaterThan" stopIfTrue="1">
      <formula>0.0000001</formula>
    </cfRule>
  </conditionalFormatting>
  <conditionalFormatting sqref="I33">
    <cfRule type="cellIs" priority="5831" dxfId="1" operator="equal" stopIfTrue="1">
      <formula>0</formula>
    </cfRule>
    <cfRule type="cellIs" priority="5832" dxfId="2141" operator="greaterThan" stopIfTrue="1">
      <formula>0.0000001</formula>
    </cfRule>
  </conditionalFormatting>
  <conditionalFormatting sqref="I33">
    <cfRule type="cellIs" priority="5829" dxfId="1" operator="equal" stopIfTrue="1">
      <formula>0</formula>
    </cfRule>
    <cfRule type="cellIs" priority="5830" dxfId="2141" operator="greaterThan" stopIfTrue="1">
      <formula>0.0000001</formula>
    </cfRule>
  </conditionalFormatting>
  <conditionalFormatting sqref="I33">
    <cfRule type="cellIs" priority="5827" dxfId="1" operator="equal" stopIfTrue="1">
      <formula>0</formula>
    </cfRule>
    <cfRule type="cellIs" priority="5828" dxfId="2142" operator="greaterThan" stopIfTrue="1">
      <formula>0.0000001</formula>
    </cfRule>
  </conditionalFormatting>
  <conditionalFormatting sqref="I33">
    <cfRule type="cellIs" priority="5825" dxfId="1" operator="equal" stopIfTrue="1">
      <formula>0</formula>
    </cfRule>
    <cfRule type="cellIs" priority="5826" dxfId="2142" operator="greaterThan" stopIfTrue="1">
      <formula>0.0000001</formula>
    </cfRule>
  </conditionalFormatting>
  <conditionalFormatting sqref="I33">
    <cfRule type="cellIs" priority="5823" dxfId="1" operator="equal" stopIfTrue="1">
      <formula>0</formula>
    </cfRule>
    <cfRule type="cellIs" priority="5824" dxfId="2141" operator="greaterThan" stopIfTrue="1">
      <formula>0.0000001</formula>
    </cfRule>
  </conditionalFormatting>
  <conditionalFormatting sqref="I33">
    <cfRule type="cellIs" priority="5821" dxfId="1" operator="equal" stopIfTrue="1">
      <formula>0</formula>
    </cfRule>
    <cfRule type="cellIs" priority="5822" dxfId="2142" operator="greaterThan" stopIfTrue="1">
      <formula>0.0000001</formula>
    </cfRule>
  </conditionalFormatting>
  <conditionalFormatting sqref="I33">
    <cfRule type="cellIs" priority="5819" dxfId="1" operator="equal" stopIfTrue="1">
      <formula>0</formula>
    </cfRule>
    <cfRule type="cellIs" priority="5820" dxfId="2142" operator="greaterThan" stopIfTrue="1">
      <formula>0.0000001</formula>
    </cfRule>
  </conditionalFormatting>
  <conditionalFormatting sqref="I33">
    <cfRule type="cellIs" priority="5817" dxfId="1" operator="equal" stopIfTrue="1">
      <formula>0</formula>
    </cfRule>
    <cfRule type="cellIs" priority="5818" dxfId="2141" operator="greaterThan" stopIfTrue="1">
      <formula>0.0000001</formula>
    </cfRule>
  </conditionalFormatting>
  <conditionalFormatting sqref="I33">
    <cfRule type="cellIs" priority="5815" dxfId="1" operator="equal" stopIfTrue="1">
      <formula>0</formula>
    </cfRule>
    <cfRule type="cellIs" priority="5816" dxfId="2141" operator="greaterThan" stopIfTrue="1">
      <formula>0.0000001</formula>
    </cfRule>
  </conditionalFormatting>
  <conditionalFormatting sqref="I33">
    <cfRule type="cellIs" priority="5813" dxfId="1" operator="equal" stopIfTrue="1">
      <formula>0</formula>
    </cfRule>
    <cfRule type="cellIs" priority="5814" dxfId="2142" operator="greaterThan" stopIfTrue="1">
      <formula>0.0000001</formula>
    </cfRule>
  </conditionalFormatting>
  <conditionalFormatting sqref="I33">
    <cfRule type="cellIs" priority="5811" dxfId="1" operator="equal" stopIfTrue="1">
      <formula>0</formula>
    </cfRule>
    <cfRule type="cellIs" priority="5812" dxfId="2142" operator="greaterThan" stopIfTrue="1">
      <formula>0.0000001</formula>
    </cfRule>
  </conditionalFormatting>
  <conditionalFormatting sqref="I33">
    <cfRule type="cellIs" priority="5809" dxfId="1" operator="equal" stopIfTrue="1">
      <formula>0</formula>
    </cfRule>
    <cfRule type="cellIs" priority="5810" dxfId="2141" operator="greaterThan" stopIfTrue="1">
      <formula>0.0000001</formula>
    </cfRule>
  </conditionalFormatting>
  <conditionalFormatting sqref="I33">
    <cfRule type="cellIs" priority="5807" dxfId="1" operator="equal" stopIfTrue="1">
      <formula>0</formula>
    </cfRule>
    <cfRule type="cellIs" priority="5808" dxfId="2142" operator="greaterThan" stopIfTrue="1">
      <formula>0.0000001</formula>
    </cfRule>
  </conditionalFormatting>
  <conditionalFormatting sqref="I33">
    <cfRule type="cellIs" priority="5805" dxfId="1" operator="equal" stopIfTrue="1">
      <formula>0</formula>
    </cfRule>
    <cfRule type="cellIs" priority="5806" dxfId="2142" operator="greaterThan" stopIfTrue="1">
      <formula>0.0000001</formula>
    </cfRule>
  </conditionalFormatting>
  <conditionalFormatting sqref="I35">
    <cfRule type="cellIs" priority="5803" dxfId="1" operator="equal" stopIfTrue="1">
      <formula>0</formula>
    </cfRule>
    <cfRule type="cellIs" priority="5804" dxfId="2141" operator="greaterThan" stopIfTrue="1">
      <formula>0.0000001</formula>
    </cfRule>
  </conditionalFormatting>
  <conditionalFormatting sqref="I35">
    <cfRule type="cellIs" priority="5801" dxfId="1" operator="equal" stopIfTrue="1">
      <formula>0</formula>
    </cfRule>
    <cfRule type="cellIs" priority="5802" dxfId="2141" operator="greaterThan" stopIfTrue="1">
      <formula>0.0000001</formula>
    </cfRule>
  </conditionalFormatting>
  <conditionalFormatting sqref="I35">
    <cfRule type="cellIs" priority="5799" dxfId="1" operator="equal" stopIfTrue="1">
      <formula>0</formula>
    </cfRule>
    <cfRule type="cellIs" priority="5800" dxfId="2142" operator="greaterThan" stopIfTrue="1">
      <formula>0.0000001</formula>
    </cfRule>
  </conditionalFormatting>
  <conditionalFormatting sqref="I35">
    <cfRule type="cellIs" priority="5797" dxfId="1" operator="equal" stopIfTrue="1">
      <formula>0</formula>
    </cfRule>
    <cfRule type="cellIs" priority="5798" dxfId="2142" operator="greaterThan" stopIfTrue="1">
      <formula>0.0000001</formula>
    </cfRule>
  </conditionalFormatting>
  <conditionalFormatting sqref="I35">
    <cfRule type="cellIs" priority="5795" dxfId="1" operator="equal" stopIfTrue="1">
      <formula>0</formula>
    </cfRule>
    <cfRule type="cellIs" priority="5796" dxfId="2141" operator="greaterThan" stopIfTrue="1">
      <formula>0.0000001</formula>
    </cfRule>
  </conditionalFormatting>
  <conditionalFormatting sqref="I35">
    <cfRule type="cellIs" priority="5793" dxfId="1" operator="equal" stopIfTrue="1">
      <formula>0</formula>
    </cfRule>
    <cfRule type="cellIs" priority="5794" dxfId="2142" operator="greaterThan" stopIfTrue="1">
      <formula>0.0000001</formula>
    </cfRule>
  </conditionalFormatting>
  <conditionalFormatting sqref="I35">
    <cfRule type="cellIs" priority="5791" dxfId="1" operator="equal" stopIfTrue="1">
      <formula>0</formula>
    </cfRule>
    <cfRule type="cellIs" priority="5792" dxfId="2142" operator="greaterThan" stopIfTrue="1">
      <formula>0.0000001</formula>
    </cfRule>
  </conditionalFormatting>
  <conditionalFormatting sqref="I35">
    <cfRule type="cellIs" priority="5789" dxfId="1" operator="equal" stopIfTrue="1">
      <formula>0</formula>
    </cfRule>
    <cfRule type="cellIs" priority="5790" dxfId="2141" operator="greaterThan" stopIfTrue="1">
      <formula>0.0000001</formula>
    </cfRule>
  </conditionalFormatting>
  <conditionalFormatting sqref="I35">
    <cfRule type="cellIs" priority="5787" dxfId="1" operator="equal" stopIfTrue="1">
      <formula>0</formula>
    </cfRule>
    <cfRule type="cellIs" priority="5788" dxfId="2141" operator="greaterThan" stopIfTrue="1">
      <formula>0.0000001</formula>
    </cfRule>
  </conditionalFormatting>
  <conditionalFormatting sqref="I35">
    <cfRule type="cellIs" priority="5785" dxfId="1" operator="equal" stopIfTrue="1">
      <formula>0</formula>
    </cfRule>
    <cfRule type="cellIs" priority="5786" dxfId="2142" operator="greaterThan" stopIfTrue="1">
      <formula>0.0000001</formula>
    </cfRule>
  </conditionalFormatting>
  <conditionalFormatting sqref="I35">
    <cfRule type="cellIs" priority="5783" dxfId="1" operator="equal" stopIfTrue="1">
      <formula>0</formula>
    </cfRule>
    <cfRule type="cellIs" priority="5784" dxfId="2142" operator="greaterThan" stopIfTrue="1">
      <formula>0.0000001</formula>
    </cfRule>
  </conditionalFormatting>
  <conditionalFormatting sqref="I35">
    <cfRule type="cellIs" priority="5781" dxfId="1" operator="equal" stopIfTrue="1">
      <formula>0</formula>
    </cfRule>
    <cfRule type="cellIs" priority="5782" dxfId="2141" operator="greaterThan" stopIfTrue="1">
      <formula>0.0000001</formula>
    </cfRule>
  </conditionalFormatting>
  <conditionalFormatting sqref="I35">
    <cfRule type="cellIs" priority="5779" dxfId="1" operator="equal" stopIfTrue="1">
      <formula>0</formula>
    </cfRule>
    <cfRule type="cellIs" priority="5780" dxfId="2142" operator="greaterThan" stopIfTrue="1">
      <formula>0.0000001</formula>
    </cfRule>
  </conditionalFormatting>
  <conditionalFormatting sqref="I35">
    <cfRule type="cellIs" priority="5777" dxfId="1" operator="equal" stopIfTrue="1">
      <formula>0</formula>
    </cfRule>
    <cfRule type="cellIs" priority="5778" dxfId="2142" operator="greaterThan" stopIfTrue="1">
      <formula>0.0000001</formula>
    </cfRule>
  </conditionalFormatting>
  <conditionalFormatting sqref="J19 J21 J23 J25 J27">
    <cfRule type="cellIs" priority="5775" dxfId="1" operator="equal" stopIfTrue="1">
      <formula>0</formula>
    </cfRule>
    <cfRule type="cellIs" priority="5776" dxfId="2140" operator="greaterThan" stopIfTrue="1">
      <formula>0.0000001</formula>
    </cfRule>
  </conditionalFormatting>
  <conditionalFormatting sqref="J19">
    <cfRule type="cellIs" priority="5759" dxfId="1" operator="equal" stopIfTrue="1">
      <formula>0</formula>
    </cfRule>
    <cfRule type="cellIs" priority="5760" dxfId="2141" operator="greaterThan" stopIfTrue="1">
      <formula>0.0000001</formula>
    </cfRule>
  </conditionalFormatting>
  <conditionalFormatting sqref="J19">
    <cfRule type="cellIs" priority="5757" dxfId="1" operator="equal" stopIfTrue="1">
      <formula>0</formula>
    </cfRule>
    <cfRule type="cellIs" priority="5758" dxfId="2141" operator="greaterThan" stopIfTrue="1">
      <formula>0.0000001</formula>
    </cfRule>
  </conditionalFormatting>
  <conditionalFormatting sqref="J19">
    <cfRule type="cellIs" priority="5755" dxfId="1" operator="equal" stopIfTrue="1">
      <formula>0</formula>
    </cfRule>
    <cfRule type="cellIs" priority="5756" dxfId="2142" operator="greaterThan" stopIfTrue="1">
      <formula>0.0000001</formula>
    </cfRule>
  </conditionalFormatting>
  <conditionalFormatting sqref="J19">
    <cfRule type="cellIs" priority="5753" dxfId="1" operator="equal" stopIfTrue="1">
      <formula>0</formula>
    </cfRule>
    <cfRule type="cellIs" priority="5754" dxfId="2142" operator="greaterThan" stopIfTrue="1">
      <formula>0.0000001</formula>
    </cfRule>
  </conditionalFormatting>
  <conditionalFormatting sqref="J19">
    <cfRule type="cellIs" priority="5751" dxfId="1" operator="equal" stopIfTrue="1">
      <formula>0</formula>
    </cfRule>
    <cfRule type="cellIs" priority="5752" dxfId="2141" operator="greaterThan" stopIfTrue="1">
      <formula>0.0000001</formula>
    </cfRule>
  </conditionalFormatting>
  <conditionalFormatting sqref="J19">
    <cfRule type="cellIs" priority="5749" dxfId="1" operator="equal" stopIfTrue="1">
      <formula>0</formula>
    </cfRule>
    <cfRule type="cellIs" priority="5750" dxfId="2142" operator="greaterThan" stopIfTrue="1">
      <formula>0.0000001</formula>
    </cfRule>
  </conditionalFormatting>
  <conditionalFormatting sqref="J19">
    <cfRule type="cellIs" priority="5747" dxfId="1" operator="equal" stopIfTrue="1">
      <formula>0</formula>
    </cfRule>
    <cfRule type="cellIs" priority="5748" dxfId="2142" operator="greaterThan" stopIfTrue="1">
      <formula>0.0000001</formula>
    </cfRule>
  </conditionalFormatting>
  <conditionalFormatting sqref="J21">
    <cfRule type="cellIs" priority="5745" dxfId="1" operator="equal" stopIfTrue="1">
      <formula>0</formula>
    </cfRule>
    <cfRule type="cellIs" priority="5746" dxfId="2141" operator="greaterThan" stopIfTrue="1">
      <formula>0.0000001</formula>
    </cfRule>
  </conditionalFormatting>
  <conditionalFormatting sqref="J21">
    <cfRule type="cellIs" priority="5743" dxfId="1" operator="equal" stopIfTrue="1">
      <formula>0</formula>
    </cfRule>
    <cfRule type="cellIs" priority="5744" dxfId="2141" operator="greaterThan" stopIfTrue="1">
      <formula>0.0000001</formula>
    </cfRule>
  </conditionalFormatting>
  <conditionalFormatting sqref="J21">
    <cfRule type="cellIs" priority="5741" dxfId="1" operator="equal" stopIfTrue="1">
      <formula>0</formula>
    </cfRule>
    <cfRule type="cellIs" priority="5742" dxfId="2142" operator="greaterThan" stopIfTrue="1">
      <formula>0.0000001</formula>
    </cfRule>
  </conditionalFormatting>
  <conditionalFormatting sqref="J21">
    <cfRule type="cellIs" priority="5739" dxfId="1" operator="equal" stopIfTrue="1">
      <formula>0</formula>
    </cfRule>
    <cfRule type="cellIs" priority="5740" dxfId="2142" operator="greaterThan" stopIfTrue="1">
      <formula>0.0000001</formula>
    </cfRule>
  </conditionalFormatting>
  <conditionalFormatting sqref="J21">
    <cfRule type="cellIs" priority="5737" dxfId="1" operator="equal" stopIfTrue="1">
      <formula>0</formula>
    </cfRule>
    <cfRule type="cellIs" priority="5738" dxfId="2141" operator="greaterThan" stopIfTrue="1">
      <formula>0.0000001</formula>
    </cfRule>
  </conditionalFormatting>
  <conditionalFormatting sqref="J21">
    <cfRule type="cellIs" priority="5733" dxfId="1" operator="equal" stopIfTrue="1">
      <formula>0</formula>
    </cfRule>
    <cfRule type="cellIs" priority="5734" dxfId="2142" operator="greaterThan" stopIfTrue="1">
      <formula>0.0000001</formula>
    </cfRule>
  </conditionalFormatting>
  <conditionalFormatting sqref="J23">
    <cfRule type="cellIs" priority="5731" dxfId="1" operator="equal" stopIfTrue="1">
      <formula>0</formula>
    </cfRule>
    <cfRule type="cellIs" priority="5732" dxfId="2141" operator="greaterThan" stopIfTrue="1">
      <formula>0.0000001</formula>
    </cfRule>
  </conditionalFormatting>
  <conditionalFormatting sqref="J23">
    <cfRule type="cellIs" priority="5729" dxfId="1" operator="equal" stopIfTrue="1">
      <formula>0</formula>
    </cfRule>
    <cfRule type="cellIs" priority="5730" dxfId="2141" operator="greaterThan" stopIfTrue="1">
      <formula>0.0000001</formula>
    </cfRule>
  </conditionalFormatting>
  <conditionalFormatting sqref="J23">
    <cfRule type="cellIs" priority="5727" dxfId="1" operator="equal" stopIfTrue="1">
      <formula>0</formula>
    </cfRule>
    <cfRule type="cellIs" priority="5728" dxfId="2142" operator="greaterThan" stopIfTrue="1">
      <formula>0.0000001</formula>
    </cfRule>
  </conditionalFormatting>
  <conditionalFormatting sqref="J23">
    <cfRule type="cellIs" priority="5725" dxfId="1" operator="equal" stopIfTrue="1">
      <formula>0</formula>
    </cfRule>
    <cfRule type="cellIs" priority="5726" dxfId="2142" operator="greaterThan" stopIfTrue="1">
      <formula>0.0000001</formula>
    </cfRule>
  </conditionalFormatting>
  <conditionalFormatting sqref="J23">
    <cfRule type="cellIs" priority="5723" dxfId="1" operator="equal" stopIfTrue="1">
      <formula>0</formula>
    </cfRule>
    <cfRule type="cellIs" priority="5724" dxfId="2141" operator="greaterThan" stopIfTrue="1">
      <formula>0.0000001</formula>
    </cfRule>
  </conditionalFormatting>
  <conditionalFormatting sqref="J23">
    <cfRule type="cellIs" priority="5719" dxfId="1" operator="equal" stopIfTrue="1">
      <formula>0</formula>
    </cfRule>
    <cfRule type="cellIs" priority="5720" dxfId="2142" operator="greaterThan" stopIfTrue="1">
      <formula>0.0000001</formula>
    </cfRule>
  </conditionalFormatting>
  <conditionalFormatting sqref="J25">
    <cfRule type="cellIs" priority="5717" dxfId="1" operator="equal" stopIfTrue="1">
      <formula>0</formula>
    </cfRule>
    <cfRule type="cellIs" priority="5718" dxfId="2141" operator="greaterThan" stopIfTrue="1">
      <formula>0.0000001</formula>
    </cfRule>
  </conditionalFormatting>
  <conditionalFormatting sqref="J25">
    <cfRule type="cellIs" priority="5715" dxfId="1" operator="equal" stopIfTrue="1">
      <formula>0</formula>
    </cfRule>
    <cfRule type="cellIs" priority="5716" dxfId="2141" operator="greaterThan" stopIfTrue="1">
      <formula>0.0000001</formula>
    </cfRule>
  </conditionalFormatting>
  <conditionalFormatting sqref="J25">
    <cfRule type="cellIs" priority="5713" dxfId="1" operator="equal" stopIfTrue="1">
      <formula>0</formula>
    </cfRule>
    <cfRule type="cellIs" priority="5714" dxfId="2142" operator="greaterThan" stopIfTrue="1">
      <formula>0.0000001</formula>
    </cfRule>
  </conditionalFormatting>
  <conditionalFormatting sqref="J25">
    <cfRule type="cellIs" priority="5711" dxfId="1" operator="equal" stopIfTrue="1">
      <formula>0</formula>
    </cfRule>
    <cfRule type="cellIs" priority="5712" dxfId="2142" operator="greaterThan" stopIfTrue="1">
      <formula>0.0000001</formula>
    </cfRule>
  </conditionalFormatting>
  <conditionalFormatting sqref="J25">
    <cfRule type="cellIs" priority="5709" dxfId="1" operator="equal" stopIfTrue="1">
      <formula>0</formula>
    </cfRule>
    <cfRule type="cellIs" priority="5710" dxfId="2141" operator="greaterThan" stopIfTrue="1">
      <formula>0.0000001</formula>
    </cfRule>
  </conditionalFormatting>
  <conditionalFormatting sqref="J25">
    <cfRule type="cellIs" priority="5705" dxfId="1" operator="equal" stopIfTrue="1">
      <formula>0</formula>
    </cfRule>
    <cfRule type="cellIs" priority="5706" dxfId="2142" operator="greaterThan" stopIfTrue="1">
      <formula>0.0000001</formula>
    </cfRule>
  </conditionalFormatting>
  <conditionalFormatting sqref="J27">
    <cfRule type="cellIs" priority="5703" dxfId="1" operator="equal" stopIfTrue="1">
      <formula>0</formula>
    </cfRule>
    <cfRule type="cellIs" priority="5704" dxfId="2141" operator="greaterThan" stopIfTrue="1">
      <formula>0.0000001</formula>
    </cfRule>
  </conditionalFormatting>
  <conditionalFormatting sqref="J27">
    <cfRule type="cellIs" priority="5701" dxfId="1" operator="equal" stopIfTrue="1">
      <formula>0</formula>
    </cfRule>
    <cfRule type="cellIs" priority="5702" dxfId="2141" operator="greaterThan" stopIfTrue="1">
      <formula>0.0000001</formula>
    </cfRule>
  </conditionalFormatting>
  <conditionalFormatting sqref="J27">
    <cfRule type="cellIs" priority="5699" dxfId="1" operator="equal" stopIfTrue="1">
      <formula>0</formula>
    </cfRule>
    <cfRule type="cellIs" priority="5700" dxfId="2142" operator="greaterThan" stopIfTrue="1">
      <formula>0.0000001</formula>
    </cfRule>
  </conditionalFormatting>
  <conditionalFormatting sqref="J27">
    <cfRule type="cellIs" priority="5697" dxfId="1" operator="equal" stopIfTrue="1">
      <formula>0</formula>
    </cfRule>
    <cfRule type="cellIs" priority="5698" dxfId="2142" operator="greaterThan" stopIfTrue="1">
      <formula>0.0000001</formula>
    </cfRule>
  </conditionalFormatting>
  <conditionalFormatting sqref="J27">
    <cfRule type="cellIs" priority="5695" dxfId="1" operator="equal" stopIfTrue="1">
      <formula>0</formula>
    </cfRule>
    <cfRule type="cellIs" priority="5696" dxfId="2141" operator="greaterThan" stopIfTrue="1">
      <formula>0.0000001</formula>
    </cfRule>
  </conditionalFormatting>
  <conditionalFormatting sqref="J27">
    <cfRule type="cellIs" priority="5693" dxfId="1" operator="equal" stopIfTrue="1">
      <formula>0</formula>
    </cfRule>
    <cfRule type="cellIs" priority="5694" dxfId="2142" operator="greaterThan" stopIfTrue="1">
      <formula>0.0000001</formula>
    </cfRule>
  </conditionalFormatting>
  <conditionalFormatting sqref="J27">
    <cfRule type="cellIs" priority="5691" dxfId="1" operator="equal" stopIfTrue="1">
      <formula>0</formula>
    </cfRule>
    <cfRule type="cellIs" priority="5692" dxfId="2142" operator="greaterThan" stopIfTrue="1">
      <formula>0.0000001</formula>
    </cfRule>
  </conditionalFormatting>
  <conditionalFormatting sqref="J19">
    <cfRule type="cellIs" priority="5675" dxfId="1" operator="equal" stopIfTrue="1">
      <formula>0</formula>
    </cfRule>
    <cfRule type="cellIs" priority="5676" dxfId="2141" operator="greaterThan" stopIfTrue="1">
      <formula>0.0000001</formula>
    </cfRule>
  </conditionalFormatting>
  <conditionalFormatting sqref="J19">
    <cfRule type="cellIs" priority="5673" dxfId="1" operator="equal" stopIfTrue="1">
      <formula>0</formula>
    </cfRule>
    <cfRule type="cellIs" priority="5674" dxfId="2141" operator="greaterThan" stopIfTrue="1">
      <formula>0.0000001</formula>
    </cfRule>
  </conditionalFormatting>
  <conditionalFormatting sqref="J19">
    <cfRule type="cellIs" priority="5671" dxfId="1" operator="equal" stopIfTrue="1">
      <formula>0</formula>
    </cfRule>
    <cfRule type="cellIs" priority="5672" dxfId="2142" operator="greaterThan" stopIfTrue="1">
      <formula>0.0000001</formula>
    </cfRule>
  </conditionalFormatting>
  <conditionalFormatting sqref="J19">
    <cfRule type="cellIs" priority="5669" dxfId="1" operator="equal" stopIfTrue="1">
      <formula>0</formula>
    </cfRule>
    <cfRule type="cellIs" priority="5670" dxfId="2142" operator="greaterThan" stopIfTrue="1">
      <formula>0.0000001</formula>
    </cfRule>
  </conditionalFormatting>
  <conditionalFormatting sqref="J19">
    <cfRule type="cellIs" priority="5667" dxfId="1" operator="equal" stopIfTrue="1">
      <formula>0</formula>
    </cfRule>
    <cfRule type="cellIs" priority="5668" dxfId="2141" operator="greaterThan" stopIfTrue="1">
      <formula>0.0000001</formula>
    </cfRule>
  </conditionalFormatting>
  <conditionalFormatting sqref="J19">
    <cfRule type="cellIs" priority="5665" dxfId="1" operator="equal" stopIfTrue="1">
      <formula>0</formula>
    </cfRule>
    <cfRule type="cellIs" priority="5666" dxfId="2142" operator="greaterThan" stopIfTrue="1">
      <formula>0.0000001</formula>
    </cfRule>
  </conditionalFormatting>
  <conditionalFormatting sqref="J19">
    <cfRule type="cellIs" priority="5663" dxfId="1" operator="equal" stopIfTrue="1">
      <formula>0</formula>
    </cfRule>
    <cfRule type="cellIs" priority="5664" dxfId="2142" operator="greaterThan" stopIfTrue="1">
      <formula>0.0000001</formula>
    </cfRule>
  </conditionalFormatting>
  <conditionalFormatting sqref="J21">
    <cfRule type="cellIs" priority="5661" dxfId="1" operator="equal" stopIfTrue="1">
      <formula>0</formula>
    </cfRule>
    <cfRule type="cellIs" priority="5662" dxfId="2141" operator="greaterThan" stopIfTrue="1">
      <formula>0.0000001</formula>
    </cfRule>
  </conditionalFormatting>
  <conditionalFormatting sqref="J21">
    <cfRule type="cellIs" priority="5659" dxfId="1" operator="equal" stopIfTrue="1">
      <formula>0</formula>
    </cfRule>
    <cfRule type="cellIs" priority="5660" dxfId="2141" operator="greaterThan" stopIfTrue="1">
      <formula>0.0000001</formula>
    </cfRule>
  </conditionalFormatting>
  <conditionalFormatting sqref="J21">
    <cfRule type="cellIs" priority="5657" dxfId="1" operator="equal" stopIfTrue="1">
      <formula>0</formula>
    </cfRule>
    <cfRule type="cellIs" priority="5658" dxfId="2142" operator="greaterThan" stopIfTrue="1">
      <formula>0.0000001</formula>
    </cfRule>
  </conditionalFormatting>
  <conditionalFormatting sqref="J21">
    <cfRule type="cellIs" priority="5655" dxfId="1" operator="equal" stopIfTrue="1">
      <formula>0</formula>
    </cfRule>
    <cfRule type="cellIs" priority="5656" dxfId="2142" operator="greaterThan" stopIfTrue="1">
      <formula>0.0000001</formula>
    </cfRule>
  </conditionalFormatting>
  <conditionalFormatting sqref="J21">
    <cfRule type="cellIs" priority="5653" dxfId="1" operator="equal" stopIfTrue="1">
      <formula>0</formula>
    </cfRule>
    <cfRule type="cellIs" priority="5654" dxfId="2141" operator="greaterThan" stopIfTrue="1">
      <formula>0.0000001</formula>
    </cfRule>
  </conditionalFormatting>
  <conditionalFormatting sqref="J21">
    <cfRule type="cellIs" priority="5651" dxfId="1" operator="equal" stopIfTrue="1">
      <formula>0</formula>
    </cfRule>
    <cfRule type="cellIs" priority="5652" dxfId="2142" operator="greaterThan" stopIfTrue="1">
      <formula>0.0000001</formula>
    </cfRule>
  </conditionalFormatting>
  <conditionalFormatting sqref="J21">
    <cfRule type="cellIs" priority="5649" dxfId="1" operator="equal" stopIfTrue="1">
      <formula>0</formula>
    </cfRule>
    <cfRule type="cellIs" priority="5650" dxfId="2142" operator="greaterThan" stopIfTrue="1">
      <formula>0.0000001</formula>
    </cfRule>
  </conditionalFormatting>
  <conditionalFormatting sqref="J23">
    <cfRule type="cellIs" priority="5647" dxfId="1" operator="equal" stopIfTrue="1">
      <formula>0</formula>
    </cfRule>
    <cfRule type="cellIs" priority="5648" dxfId="2141" operator="greaterThan" stopIfTrue="1">
      <formula>0.0000001</formula>
    </cfRule>
  </conditionalFormatting>
  <conditionalFormatting sqref="J23">
    <cfRule type="cellIs" priority="5645" dxfId="1" operator="equal" stopIfTrue="1">
      <formula>0</formula>
    </cfRule>
    <cfRule type="cellIs" priority="5646" dxfId="2141" operator="greaterThan" stopIfTrue="1">
      <formula>0.0000001</formula>
    </cfRule>
  </conditionalFormatting>
  <conditionalFormatting sqref="J23">
    <cfRule type="cellIs" priority="5643" dxfId="1" operator="equal" stopIfTrue="1">
      <formula>0</formula>
    </cfRule>
    <cfRule type="cellIs" priority="5644" dxfId="2142" operator="greaterThan" stopIfTrue="1">
      <formula>0.0000001</formula>
    </cfRule>
  </conditionalFormatting>
  <conditionalFormatting sqref="J23">
    <cfRule type="cellIs" priority="5641" dxfId="1" operator="equal" stopIfTrue="1">
      <formula>0</formula>
    </cfRule>
    <cfRule type="cellIs" priority="5642" dxfId="2142" operator="greaterThan" stopIfTrue="1">
      <formula>0.0000001</formula>
    </cfRule>
  </conditionalFormatting>
  <conditionalFormatting sqref="J23">
    <cfRule type="cellIs" priority="5639" dxfId="1" operator="equal" stopIfTrue="1">
      <formula>0</formula>
    </cfRule>
    <cfRule type="cellIs" priority="5640" dxfId="2141" operator="greaterThan" stopIfTrue="1">
      <formula>0.0000001</formula>
    </cfRule>
  </conditionalFormatting>
  <conditionalFormatting sqref="J23">
    <cfRule type="cellIs" priority="5637" dxfId="1" operator="equal" stopIfTrue="1">
      <formula>0</formula>
    </cfRule>
    <cfRule type="cellIs" priority="5638" dxfId="2142" operator="greaterThan" stopIfTrue="1">
      <formula>0.0000001</formula>
    </cfRule>
  </conditionalFormatting>
  <conditionalFormatting sqref="J23">
    <cfRule type="cellIs" priority="5635" dxfId="1" operator="equal" stopIfTrue="1">
      <formula>0</formula>
    </cfRule>
    <cfRule type="cellIs" priority="5636" dxfId="2142" operator="greaterThan" stopIfTrue="1">
      <formula>0.0000001</formula>
    </cfRule>
  </conditionalFormatting>
  <conditionalFormatting sqref="J25">
    <cfRule type="cellIs" priority="5633" dxfId="1" operator="equal" stopIfTrue="1">
      <formula>0</formula>
    </cfRule>
    <cfRule type="cellIs" priority="5634" dxfId="2141" operator="greaterThan" stopIfTrue="1">
      <formula>0.0000001</formula>
    </cfRule>
  </conditionalFormatting>
  <conditionalFormatting sqref="J25">
    <cfRule type="cellIs" priority="5631" dxfId="1" operator="equal" stopIfTrue="1">
      <formula>0</formula>
    </cfRule>
    <cfRule type="cellIs" priority="5632" dxfId="2141" operator="greaterThan" stopIfTrue="1">
      <formula>0.0000001</formula>
    </cfRule>
  </conditionalFormatting>
  <conditionalFormatting sqref="J25">
    <cfRule type="cellIs" priority="5629" dxfId="1" operator="equal" stopIfTrue="1">
      <formula>0</formula>
    </cfRule>
    <cfRule type="cellIs" priority="5630" dxfId="2142" operator="greaterThan" stopIfTrue="1">
      <formula>0.0000001</formula>
    </cfRule>
  </conditionalFormatting>
  <conditionalFormatting sqref="J25">
    <cfRule type="cellIs" priority="5627" dxfId="1" operator="equal" stopIfTrue="1">
      <formula>0</formula>
    </cfRule>
    <cfRule type="cellIs" priority="5628" dxfId="2142" operator="greaterThan" stopIfTrue="1">
      <formula>0.0000001</formula>
    </cfRule>
  </conditionalFormatting>
  <conditionalFormatting sqref="J25">
    <cfRule type="cellIs" priority="5625" dxfId="1" operator="equal" stopIfTrue="1">
      <formula>0</formula>
    </cfRule>
    <cfRule type="cellIs" priority="5626" dxfId="2141" operator="greaterThan" stopIfTrue="1">
      <formula>0.0000001</formula>
    </cfRule>
  </conditionalFormatting>
  <conditionalFormatting sqref="J25">
    <cfRule type="cellIs" priority="5623" dxfId="1" operator="equal" stopIfTrue="1">
      <formula>0</formula>
    </cfRule>
    <cfRule type="cellIs" priority="5624" dxfId="2142" operator="greaterThan" stopIfTrue="1">
      <formula>0.0000001</formula>
    </cfRule>
  </conditionalFormatting>
  <conditionalFormatting sqref="J25">
    <cfRule type="cellIs" priority="5621" dxfId="1" operator="equal" stopIfTrue="1">
      <formula>0</formula>
    </cfRule>
    <cfRule type="cellIs" priority="5622" dxfId="2142" operator="greaterThan" stopIfTrue="1">
      <formula>0.0000001</formula>
    </cfRule>
  </conditionalFormatting>
  <conditionalFormatting sqref="J27">
    <cfRule type="cellIs" priority="5619" dxfId="1" operator="equal" stopIfTrue="1">
      <formula>0</formula>
    </cfRule>
    <cfRule type="cellIs" priority="5620" dxfId="2141" operator="greaterThan" stopIfTrue="1">
      <formula>0.0000001</formula>
    </cfRule>
  </conditionalFormatting>
  <conditionalFormatting sqref="J27">
    <cfRule type="cellIs" priority="5617" dxfId="1" operator="equal" stopIfTrue="1">
      <formula>0</formula>
    </cfRule>
    <cfRule type="cellIs" priority="5618" dxfId="2141" operator="greaterThan" stopIfTrue="1">
      <formula>0.0000001</formula>
    </cfRule>
  </conditionalFormatting>
  <conditionalFormatting sqref="J27">
    <cfRule type="cellIs" priority="5615" dxfId="1" operator="equal" stopIfTrue="1">
      <formula>0</formula>
    </cfRule>
    <cfRule type="cellIs" priority="5616" dxfId="2142" operator="greaterThan" stopIfTrue="1">
      <formula>0.0000001</formula>
    </cfRule>
  </conditionalFormatting>
  <conditionalFormatting sqref="J27">
    <cfRule type="cellIs" priority="5613" dxfId="1" operator="equal" stopIfTrue="1">
      <formula>0</formula>
    </cfRule>
    <cfRule type="cellIs" priority="5614" dxfId="2142" operator="greaterThan" stopIfTrue="1">
      <formula>0.0000001</formula>
    </cfRule>
  </conditionalFormatting>
  <conditionalFormatting sqref="J27">
    <cfRule type="cellIs" priority="5611" dxfId="1" operator="equal" stopIfTrue="1">
      <formula>0</formula>
    </cfRule>
    <cfRule type="cellIs" priority="5612" dxfId="2141" operator="greaterThan" stopIfTrue="1">
      <formula>0.0000001</formula>
    </cfRule>
  </conditionalFormatting>
  <conditionalFormatting sqref="J27">
    <cfRule type="cellIs" priority="5609" dxfId="1" operator="equal" stopIfTrue="1">
      <formula>0</formula>
    </cfRule>
    <cfRule type="cellIs" priority="5610" dxfId="2142" operator="greaterThan" stopIfTrue="1">
      <formula>0.0000001</formula>
    </cfRule>
  </conditionalFormatting>
  <conditionalFormatting sqref="J27">
    <cfRule type="cellIs" priority="5607" dxfId="1" operator="equal" stopIfTrue="1">
      <formula>0</formula>
    </cfRule>
    <cfRule type="cellIs" priority="5608" dxfId="2142" operator="greaterThan" stopIfTrue="1">
      <formula>0.0000001</formula>
    </cfRule>
  </conditionalFormatting>
  <conditionalFormatting sqref="J27">
    <cfRule type="cellIs" priority="5605" dxfId="1" operator="equal" stopIfTrue="1">
      <formula>0</formula>
    </cfRule>
    <cfRule type="cellIs" priority="5606" dxfId="2141" operator="greaterThan" stopIfTrue="1">
      <formula>0.0000001</formula>
    </cfRule>
  </conditionalFormatting>
  <conditionalFormatting sqref="J27">
    <cfRule type="cellIs" priority="5603" dxfId="1" operator="equal" stopIfTrue="1">
      <formula>0</formula>
    </cfRule>
    <cfRule type="cellIs" priority="5604" dxfId="2141" operator="greaterThan" stopIfTrue="1">
      <formula>0.0000001</formula>
    </cfRule>
  </conditionalFormatting>
  <conditionalFormatting sqref="J27">
    <cfRule type="cellIs" priority="5601" dxfId="1" operator="equal" stopIfTrue="1">
      <formula>0</formula>
    </cfRule>
    <cfRule type="cellIs" priority="5602" dxfId="2142" operator="greaterThan" stopIfTrue="1">
      <formula>0.0000001</formula>
    </cfRule>
  </conditionalFormatting>
  <conditionalFormatting sqref="J27">
    <cfRule type="cellIs" priority="5599" dxfId="1" operator="equal" stopIfTrue="1">
      <formula>0</formula>
    </cfRule>
    <cfRule type="cellIs" priority="5600" dxfId="2142" operator="greaterThan" stopIfTrue="1">
      <formula>0.0000001</formula>
    </cfRule>
  </conditionalFormatting>
  <conditionalFormatting sqref="J27">
    <cfRule type="cellIs" priority="5597" dxfId="1" operator="equal" stopIfTrue="1">
      <formula>0</formula>
    </cfRule>
    <cfRule type="cellIs" priority="5598" dxfId="2141" operator="greaterThan" stopIfTrue="1">
      <formula>0.0000001</formula>
    </cfRule>
  </conditionalFormatting>
  <conditionalFormatting sqref="J27">
    <cfRule type="cellIs" priority="5595" dxfId="1" operator="equal" stopIfTrue="1">
      <formula>0</formula>
    </cfRule>
    <cfRule type="cellIs" priority="5596" dxfId="2142" operator="greaterThan" stopIfTrue="1">
      <formula>0.0000001</formula>
    </cfRule>
  </conditionalFormatting>
  <conditionalFormatting sqref="J27">
    <cfRule type="cellIs" priority="5593" dxfId="1" operator="equal" stopIfTrue="1">
      <formula>0</formula>
    </cfRule>
    <cfRule type="cellIs" priority="5594" dxfId="2142" operator="greaterThan" stopIfTrue="1">
      <formula>0.0000001</formula>
    </cfRule>
  </conditionalFormatting>
  <conditionalFormatting sqref="J29 J31 J33 J35 J37 J39">
    <cfRule type="cellIs" priority="5591" dxfId="1" operator="equal" stopIfTrue="1">
      <formula>0</formula>
    </cfRule>
    <cfRule type="cellIs" priority="5592" dxfId="2140" operator="greaterThan" stopIfTrue="1">
      <formula>0.0000001</formula>
    </cfRule>
  </conditionalFormatting>
  <conditionalFormatting sqref="J31">
    <cfRule type="cellIs" priority="5589" dxfId="1" operator="equal" stopIfTrue="1">
      <formula>0</formula>
    </cfRule>
    <cfRule type="cellIs" priority="5590" dxfId="2141" operator="greaterThan" stopIfTrue="1">
      <formula>0.0000001</formula>
    </cfRule>
  </conditionalFormatting>
  <conditionalFormatting sqref="J31">
    <cfRule type="cellIs" priority="5587" dxfId="1" operator="equal" stopIfTrue="1">
      <formula>0</formula>
    </cfRule>
    <cfRule type="cellIs" priority="5588" dxfId="2141" operator="greaterThan" stopIfTrue="1">
      <formula>0.0000001</formula>
    </cfRule>
  </conditionalFormatting>
  <conditionalFormatting sqref="J31">
    <cfRule type="cellIs" priority="5585" dxfId="1" operator="equal" stopIfTrue="1">
      <formula>0</formula>
    </cfRule>
    <cfRule type="cellIs" priority="5586" dxfId="2142" operator="greaterThan" stopIfTrue="1">
      <formula>0.0000001</formula>
    </cfRule>
  </conditionalFormatting>
  <conditionalFormatting sqref="J31">
    <cfRule type="cellIs" priority="5583" dxfId="1" operator="equal" stopIfTrue="1">
      <formula>0</formula>
    </cfRule>
    <cfRule type="cellIs" priority="5584" dxfId="2142" operator="greaterThan" stopIfTrue="1">
      <formula>0.0000001</formula>
    </cfRule>
  </conditionalFormatting>
  <conditionalFormatting sqref="J31">
    <cfRule type="cellIs" priority="5581" dxfId="1" operator="equal" stopIfTrue="1">
      <formula>0</formula>
    </cfRule>
    <cfRule type="cellIs" priority="5582" dxfId="2141" operator="greaterThan" stopIfTrue="1">
      <formula>0.0000001</formula>
    </cfRule>
  </conditionalFormatting>
  <conditionalFormatting sqref="J31">
    <cfRule type="cellIs" priority="5579" dxfId="1" operator="equal" stopIfTrue="1">
      <formula>0</formula>
    </cfRule>
    <cfRule type="cellIs" priority="5580" dxfId="2142" operator="greaterThan" stopIfTrue="1">
      <formula>0.0000001</formula>
    </cfRule>
  </conditionalFormatting>
  <conditionalFormatting sqref="J31">
    <cfRule type="cellIs" priority="5577" dxfId="1" operator="equal" stopIfTrue="1">
      <formula>0</formula>
    </cfRule>
    <cfRule type="cellIs" priority="5578" dxfId="2142" operator="greaterThan" stopIfTrue="1">
      <formula>0.0000001</formula>
    </cfRule>
  </conditionalFormatting>
  <conditionalFormatting sqref="J29">
    <cfRule type="cellIs" priority="5575" dxfId="1" operator="equal" stopIfTrue="1">
      <formula>0</formula>
    </cfRule>
    <cfRule type="cellIs" priority="5576" dxfId="2141" operator="greaterThan" stopIfTrue="1">
      <formula>0.0000001</formula>
    </cfRule>
  </conditionalFormatting>
  <conditionalFormatting sqref="J29">
    <cfRule type="cellIs" priority="5573" dxfId="1" operator="equal" stopIfTrue="1">
      <formula>0</formula>
    </cfRule>
    <cfRule type="cellIs" priority="5574" dxfId="2141" operator="greaterThan" stopIfTrue="1">
      <formula>0.0000001</formula>
    </cfRule>
  </conditionalFormatting>
  <conditionalFormatting sqref="J29">
    <cfRule type="cellIs" priority="5571" dxfId="1" operator="equal" stopIfTrue="1">
      <formula>0</formula>
    </cfRule>
    <cfRule type="cellIs" priority="5572" dxfId="2142" operator="greaterThan" stopIfTrue="1">
      <formula>0.0000001</formula>
    </cfRule>
  </conditionalFormatting>
  <conditionalFormatting sqref="J29">
    <cfRule type="cellIs" priority="5569" dxfId="1" operator="equal" stopIfTrue="1">
      <formula>0</formula>
    </cfRule>
    <cfRule type="cellIs" priority="5570" dxfId="2142" operator="greaterThan" stopIfTrue="1">
      <formula>0.0000001</formula>
    </cfRule>
  </conditionalFormatting>
  <conditionalFormatting sqref="J29">
    <cfRule type="cellIs" priority="5567" dxfId="1" operator="equal" stopIfTrue="1">
      <formula>0</formula>
    </cfRule>
    <cfRule type="cellIs" priority="5568" dxfId="2141" operator="greaterThan" stopIfTrue="1">
      <formula>0.0000001</formula>
    </cfRule>
  </conditionalFormatting>
  <conditionalFormatting sqref="J29">
    <cfRule type="cellIs" priority="5565" dxfId="1" operator="equal" stopIfTrue="1">
      <formula>0</formula>
    </cfRule>
    <cfRule type="cellIs" priority="5566" dxfId="2142" operator="greaterThan" stopIfTrue="1">
      <formula>0.0000001</formula>
    </cfRule>
  </conditionalFormatting>
  <conditionalFormatting sqref="J29">
    <cfRule type="cellIs" priority="5563" dxfId="1" operator="equal" stopIfTrue="1">
      <formula>0</formula>
    </cfRule>
    <cfRule type="cellIs" priority="5564" dxfId="2142" operator="greaterThan" stopIfTrue="1">
      <formula>0.0000001</formula>
    </cfRule>
  </conditionalFormatting>
  <conditionalFormatting sqref="J31">
    <cfRule type="cellIs" priority="5561" dxfId="1" operator="equal" stopIfTrue="1">
      <formula>0</formula>
    </cfRule>
    <cfRule type="cellIs" priority="5562" dxfId="2141" operator="greaterThan" stopIfTrue="1">
      <formula>0.0000001</formula>
    </cfRule>
  </conditionalFormatting>
  <conditionalFormatting sqref="J31">
    <cfRule type="cellIs" priority="5559" dxfId="1" operator="equal" stopIfTrue="1">
      <formula>0</formula>
    </cfRule>
    <cfRule type="cellIs" priority="5560" dxfId="2141" operator="greaterThan" stopIfTrue="1">
      <formula>0.0000001</formula>
    </cfRule>
  </conditionalFormatting>
  <conditionalFormatting sqref="J31">
    <cfRule type="cellIs" priority="5557" dxfId="1" operator="equal" stopIfTrue="1">
      <formula>0</formula>
    </cfRule>
    <cfRule type="cellIs" priority="5558" dxfId="2142" operator="greaterThan" stopIfTrue="1">
      <formula>0.0000001</formula>
    </cfRule>
  </conditionalFormatting>
  <conditionalFormatting sqref="J31">
    <cfRule type="cellIs" priority="5555" dxfId="1" operator="equal" stopIfTrue="1">
      <formula>0</formula>
    </cfRule>
    <cfRule type="cellIs" priority="5556" dxfId="2142" operator="greaterThan" stopIfTrue="1">
      <formula>0.0000001</formula>
    </cfRule>
  </conditionalFormatting>
  <conditionalFormatting sqref="J31">
    <cfRule type="cellIs" priority="5553" dxfId="1" operator="equal" stopIfTrue="1">
      <formula>0</formula>
    </cfRule>
    <cfRule type="cellIs" priority="5554" dxfId="2141" operator="greaterThan" stopIfTrue="1">
      <formula>0.0000001</formula>
    </cfRule>
  </conditionalFormatting>
  <conditionalFormatting sqref="J31">
    <cfRule type="cellIs" priority="5551" dxfId="1" operator="equal" stopIfTrue="1">
      <formula>0</formula>
    </cfRule>
    <cfRule type="cellIs" priority="5552" dxfId="2142" operator="greaterThan" stopIfTrue="1">
      <formula>0.0000001</formula>
    </cfRule>
  </conditionalFormatting>
  <conditionalFormatting sqref="J31">
    <cfRule type="cellIs" priority="5549" dxfId="1" operator="equal" stopIfTrue="1">
      <formula>0</formula>
    </cfRule>
    <cfRule type="cellIs" priority="5550" dxfId="2142" operator="greaterThan" stopIfTrue="1">
      <formula>0.0000001</formula>
    </cfRule>
  </conditionalFormatting>
  <conditionalFormatting sqref="J33">
    <cfRule type="cellIs" priority="5547" dxfId="1" operator="equal" stopIfTrue="1">
      <formula>0</formula>
    </cfRule>
    <cfRule type="cellIs" priority="5548" dxfId="2141" operator="greaterThan" stopIfTrue="1">
      <formula>0.0000001</formula>
    </cfRule>
  </conditionalFormatting>
  <conditionalFormatting sqref="J33">
    <cfRule type="cellIs" priority="5545" dxfId="1" operator="equal" stopIfTrue="1">
      <formula>0</formula>
    </cfRule>
    <cfRule type="cellIs" priority="5546" dxfId="2141" operator="greaterThan" stopIfTrue="1">
      <formula>0.0000001</formula>
    </cfRule>
  </conditionalFormatting>
  <conditionalFormatting sqref="J33">
    <cfRule type="cellIs" priority="5543" dxfId="1" operator="equal" stopIfTrue="1">
      <formula>0</formula>
    </cfRule>
    <cfRule type="cellIs" priority="5544" dxfId="2142" operator="greaterThan" stopIfTrue="1">
      <formula>0.0000001</formula>
    </cfRule>
  </conditionalFormatting>
  <conditionalFormatting sqref="J33">
    <cfRule type="cellIs" priority="5541" dxfId="1" operator="equal" stopIfTrue="1">
      <formula>0</formula>
    </cfRule>
    <cfRule type="cellIs" priority="5542" dxfId="2142" operator="greaterThan" stopIfTrue="1">
      <formula>0.0000001</formula>
    </cfRule>
  </conditionalFormatting>
  <conditionalFormatting sqref="J33">
    <cfRule type="cellIs" priority="5539" dxfId="1" operator="equal" stopIfTrue="1">
      <formula>0</formula>
    </cfRule>
    <cfRule type="cellIs" priority="5540" dxfId="2141" operator="greaterThan" stopIfTrue="1">
      <formula>0.0000001</formula>
    </cfRule>
  </conditionalFormatting>
  <conditionalFormatting sqref="J33">
    <cfRule type="cellIs" priority="5537" dxfId="1" operator="equal" stopIfTrue="1">
      <formula>0</formula>
    </cfRule>
    <cfRule type="cellIs" priority="5538" dxfId="2142" operator="greaterThan" stopIfTrue="1">
      <formula>0.0000001</formula>
    </cfRule>
  </conditionalFormatting>
  <conditionalFormatting sqref="J33">
    <cfRule type="cellIs" priority="5535" dxfId="1" operator="equal" stopIfTrue="1">
      <formula>0</formula>
    </cfRule>
    <cfRule type="cellIs" priority="5536" dxfId="2142" operator="greaterThan" stopIfTrue="1">
      <formula>0.0000001</formula>
    </cfRule>
  </conditionalFormatting>
  <conditionalFormatting sqref="J35">
    <cfRule type="cellIs" priority="5533" dxfId="1" operator="equal" stopIfTrue="1">
      <formula>0</formula>
    </cfRule>
    <cfRule type="cellIs" priority="5534" dxfId="2141" operator="greaterThan" stopIfTrue="1">
      <formula>0.0000001</formula>
    </cfRule>
  </conditionalFormatting>
  <conditionalFormatting sqref="J35">
    <cfRule type="cellIs" priority="5531" dxfId="1" operator="equal" stopIfTrue="1">
      <formula>0</formula>
    </cfRule>
    <cfRule type="cellIs" priority="5532" dxfId="2141" operator="greaterThan" stopIfTrue="1">
      <formula>0.0000001</formula>
    </cfRule>
  </conditionalFormatting>
  <conditionalFormatting sqref="J35">
    <cfRule type="cellIs" priority="5529" dxfId="1" operator="equal" stopIfTrue="1">
      <formula>0</formula>
    </cfRule>
    <cfRule type="cellIs" priority="5530" dxfId="2142" operator="greaterThan" stopIfTrue="1">
      <formula>0.0000001</formula>
    </cfRule>
  </conditionalFormatting>
  <conditionalFormatting sqref="J35">
    <cfRule type="cellIs" priority="5527" dxfId="1" operator="equal" stopIfTrue="1">
      <formula>0</formula>
    </cfRule>
    <cfRule type="cellIs" priority="5528" dxfId="2142" operator="greaterThan" stopIfTrue="1">
      <formula>0.0000001</formula>
    </cfRule>
  </conditionalFormatting>
  <conditionalFormatting sqref="J35">
    <cfRule type="cellIs" priority="5525" dxfId="1" operator="equal" stopIfTrue="1">
      <formula>0</formula>
    </cfRule>
    <cfRule type="cellIs" priority="5526" dxfId="2141" operator="greaterThan" stopIfTrue="1">
      <formula>0.0000001</formula>
    </cfRule>
  </conditionalFormatting>
  <conditionalFormatting sqref="J35">
    <cfRule type="cellIs" priority="5523" dxfId="1" operator="equal" stopIfTrue="1">
      <formula>0</formula>
    </cfRule>
    <cfRule type="cellIs" priority="5524" dxfId="2142" operator="greaterThan" stopIfTrue="1">
      <formula>0.0000001</formula>
    </cfRule>
  </conditionalFormatting>
  <conditionalFormatting sqref="J35">
    <cfRule type="cellIs" priority="5521" dxfId="1" operator="equal" stopIfTrue="1">
      <formula>0</formula>
    </cfRule>
    <cfRule type="cellIs" priority="5522" dxfId="2142" operator="greaterThan" stopIfTrue="1">
      <formula>0.0000001</formula>
    </cfRule>
  </conditionalFormatting>
  <conditionalFormatting sqref="J37">
    <cfRule type="cellIs" priority="5519" dxfId="1" operator="equal" stopIfTrue="1">
      <formula>0</formula>
    </cfRule>
    <cfRule type="cellIs" priority="5520" dxfId="2141" operator="greaterThan" stopIfTrue="1">
      <formula>0.0000001</formula>
    </cfRule>
  </conditionalFormatting>
  <conditionalFormatting sqref="J37">
    <cfRule type="cellIs" priority="5517" dxfId="1" operator="equal" stopIfTrue="1">
      <formula>0</formula>
    </cfRule>
    <cfRule type="cellIs" priority="5518" dxfId="2141" operator="greaterThan" stopIfTrue="1">
      <formula>0.0000001</formula>
    </cfRule>
  </conditionalFormatting>
  <conditionalFormatting sqref="J37">
    <cfRule type="cellIs" priority="5515" dxfId="1" operator="equal" stopIfTrue="1">
      <formula>0</formula>
    </cfRule>
    <cfRule type="cellIs" priority="5516" dxfId="2142" operator="greaterThan" stopIfTrue="1">
      <formula>0.0000001</formula>
    </cfRule>
  </conditionalFormatting>
  <conditionalFormatting sqref="J37">
    <cfRule type="cellIs" priority="5513" dxfId="1" operator="equal" stopIfTrue="1">
      <formula>0</formula>
    </cfRule>
    <cfRule type="cellIs" priority="5514" dxfId="2142" operator="greaterThan" stopIfTrue="1">
      <formula>0.0000001</formula>
    </cfRule>
  </conditionalFormatting>
  <conditionalFormatting sqref="J37">
    <cfRule type="cellIs" priority="5511" dxfId="1" operator="equal" stopIfTrue="1">
      <formula>0</formula>
    </cfRule>
    <cfRule type="cellIs" priority="5512" dxfId="2141" operator="greaterThan" stopIfTrue="1">
      <formula>0.0000001</formula>
    </cfRule>
  </conditionalFormatting>
  <conditionalFormatting sqref="J37">
    <cfRule type="cellIs" priority="5509" dxfId="1" operator="equal" stopIfTrue="1">
      <formula>0</formula>
    </cfRule>
    <cfRule type="cellIs" priority="5510" dxfId="2142" operator="greaterThan" stopIfTrue="1">
      <formula>0.0000001</formula>
    </cfRule>
  </conditionalFormatting>
  <conditionalFormatting sqref="J37">
    <cfRule type="cellIs" priority="5507" dxfId="1" operator="equal" stopIfTrue="1">
      <formula>0</formula>
    </cfRule>
    <cfRule type="cellIs" priority="5508" dxfId="2142" operator="greaterThan" stopIfTrue="1">
      <formula>0.0000001</formula>
    </cfRule>
  </conditionalFormatting>
  <conditionalFormatting sqref="J39">
    <cfRule type="cellIs" priority="5505" dxfId="1" operator="equal" stopIfTrue="1">
      <formula>0</formula>
    </cfRule>
    <cfRule type="cellIs" priority="5506" dxfId="2141" operator="greaterThan" stopIfTrue="1">
      <formula>0.0000001</formula>
    </cfRule>
  </conditionalFormatting>
  <conditionalFormatting sqref="J39">
    <cfRule type="cellIs" priority="5503" dxfId="1" operator="equal" stopIfTrue="1">
      <formula>0</formula>
    </cfRule>
    <cfRule type="cellIs" priority="5504" dxfId="2141" operator="greaterThan" stopIfTrue="1">
      <formula>0.0000001</formula>
    </cfRule>
  </conditionalFormatting>
  <conditionalFormatting sqref="J39">
    <cfRule type="cellIs" priority="5501" dxfId="1" operator="equal" stopIfTrue="1">
      <formula>0</formula>
    </cfRule>
    <cfRule type="cellIs" priority="5502" dxfId="2142" operator="greaterThan" stopIfTrue="1">
      <formula>0.0000001</formula>
    </cfRule>
  </conditionalFormatting>
  <conditionalFormatting sqref="J39">
    <cfRule type="cellIs" priority="5499" dxfId="1" operator="equal" stopIfTrue="1">
      <formula>0</formula>
    </cfRule>
    <cfRule type="cellIs" priority="5500" dxfId="2142" operator="greaterThan" stopIfTrue="1">
      <formula>0.0000001</formula>
    </cfRule>
  </conditionalFormatting>
  <conditionalFormatting sqref="J39">
    <cfRule type="cellIs" priority="5497" dxfId="1" operator="equal" stopIfTrue="1">
      <formula>0</formula>
    </cfRule>
    <cfRule type="cellIs" priority="5498" dxfId="2141" operator="greaterThan" stopIfTrue="1">
      <formula>0.0000001</formula>
    </cfRule>
  </conditionalFormatting>
  <conditionalFormatting sqref="J39">
    <cfRule type="cellIs" priority="5495" dxfId="1" operator="equal" stopIfTrue="1">
      <formula>0</formula>
    </cfRule>
    <cfRule type="cellIs" priority="5496" dxfId="2142" operator="greaterThan" stopIfTrue="1">
      <formula>0.0000001</formula>
    </cfRule>
  </conditionalFormatting>
  <conditionalFormatting sqref="J39">
    <cfRule type="cellIs" priority="5493" dxfId="1" operator="equal" stopIfTrue="1">
      <formula>0</formula>
    </cfRule>
    <cfRule type="cellIs" priority="5494" dxfId="2142" operator="greaterThan" stopIfTrue="1">
      <formula>0.0000001</formula>
    </cfRule>
  </conditionalFormatting>
  <conditionalFormatting sqref="J33">
    <cfRule type="cellIs" priority="5449" dxfId="1" operator="equal" stopIfTrue="1">
      <formula>0</formula>
    </cfRule>
    <cfRule type="cellIs" priority="5450" dxfId="2141" operator="greaterThan" stopIfTrue="1">
      <formula>0.0000001</formula>
    </cfRule>
  </conditionalFormatting>
  <conditionalFormatting sqref="J33">
    <cfRule type="cellIs" priority="5447" dxfId="1" operator="equal" stopIfTrue="1">
      <formula>0</formula>
    </cfRule>
    <cfRule type="cellIs" priority="5448" dxfId="2141" operator="greaterThan" stopIfTrue="1">
      <formula>0.0000001</formula>
    </cfRule>
  </conditionalFormatting>
  <conditionalFormatting sqref="J33">
    <cfRule type="cellIs" priority="5445" dxfId="1" operator="equal" stopIfTrue="1">
      <formula>0</formula>
    </cfRule>
    <cfRule type="cellIs" priority="5446" dxfId="2142" operator="greaterThan" stopIfTrue="1">
      <formula>0.0000001</formula>
    </cfRule>
  </conditionalFormatting>
  <conditionalFormatting sqref="J33">
    <cfRule type="cellIs" priority="5443" dxfId="1" operator="equal" stopIfTrue="1">
      <formula>0</formula>
    </cfRule>
    <cfRule type="cellIs" priority="5444" dxfId="2142" operator="greaterThan" stopIfTrue="1">
      <formula>0.0000001</formula>
    </cfRule>
  </conditionalFormatting>
  <conditionalFormatting sqref="J33">
    <cfRule type="cellIs" priority="5441" dxfId="1" operator="equal" stopIfTrue="1">
      <formula>0</formula>
    </cfRule>
    <cfRule type="cellIs" priority="5442" dxfId="2141" operator="greaterThan" stopIfTrue="1">
      <formula>0.0000001</formula>
    </cfRule>
  </conditionalFormatting>
  <conditionalFormatting sqref="J33">
    <cfRule type="cellIs" priority="5439" dxfId="1" operator="equal" stopIfTrue="1">
      <formula>0</formula>
    </cfRule>
    <cfRule type="cellIs" priority="5440" dxfId="2142" operator="greaterThan" stopIfTrue="1">
      <formula>0.0000001</formula>
    </cfRule>
  </conditionalFormatting>
  <conditionalFormatting sqref="J33">
    <cfRule type="cellIs" priority="5437" dxfId="1" operator="equal" stopIfTrue="1">
      <formula>0</formula>
    </cfRule>
    <cfRule type="cellIs" priority="5438" dxfId="2142" operator="greaterThan" stopIfTrue="1">
      <formula>0.0000001</formula>
    </cfRule>
  </conditionalFormatting>
  <conditionalFormatting sqref="J33">
    <cfRule type="cellIs" priority="5435" dxfId="1" operator="equal" stopIfTrue="1">
      <formula>0</formula>
    </cfRule>
    <cfRule type="cellIs" priority="5436" dxfId="2141" operator="greaterThan" stopIfTrue="1">
      <formula>0.0000001</formula>
    </cfRule>
  </conditionalFormatting>
  <conditionalFormatting sqref="J33">
    <cfRule type="cellIs" priority="5433" dxfId="1" operator="equal" stopIfTrue="1">
      <formula>0</formula>
    </cfRule>
    <cfRule type="cellIs" priority="5434" dxfId="2141" operator="greaterThan" stopIfTrue="1">
      <formula>0.0000001</formula>
    </cfRule>
  </conditionalFormatting>
  <conditionalFormatting sqref="J33">
    <cfRule type="cellIs" priority="5431" dxfId="1" operator="equal" stopIfTrue="1">
      <formula>0</formula>
    </cfRule>
    <cfRule type="cellIs" priority="5432" dxfId="2142" operator="greaterThan" stopIfTrue="1">
      <formula>0.0000001</formula>
    </cfRule>
  </conditionalFormatting>
  <conditionalFormatting sqref="J33">
    <cfRule type="cellIs" priority="5429" dxfId="1" operator="equal" stopIfTrue="1">
      <formula>0</formula>
    </cfRule>
    <cfRule type="cellIs" priority="5430" dxfId="2142" operator="greaterThan" stopIfTrue="1">
      <formula>0.0000001</formula>
    </cfRule>
  </conditionalFormatting>
  <conditionalFormatting sqref="J33">
    <cfRule type="cellIs" priority="5427" dxfId="1" operator="equal" stopIfTrue="1">
      <formula>0</formula>
    </cfRule>
    <cfRule type="cellIs" priority="5428" dxfId="2141" operator="greaterThan" stopIfTrue="1">
      <formula>0.0000001</formula>
    </cfRule>
  </conditionalFormatting>
  <conditionalFormatting sqref="J33">
    <cfRule type="cellIs" priority="5425" dxfId="1" operator="equal" stopIfTrue="1">
      <formula>0</formula>
    </cfRule>
    <cfRule type="cellIs" priority="5426" dxfId="2142" operator="greaterThan" stopIfTrue="1">
      <formula>0.0000001</formula>
    </cfRule>
  </conditionalFormatting>
  <conditionalFormatting sqref="J33">
    <cfRule type="cellIs" priority="5423" dxfId="1" operator="equal" stopIfTrue="1">
      <formula>0</formula>
    </cfRule>
    <cfRule type="cellIs" priority="5424" dxfId="2142" operator="greaterThan" stopIfTrue="1">
      <formula>0.0000001</formula>
    </cfRule>
  </conditionalFormatting>
  <conditionalFormatting sqref="J35">
    <cfRule type="cellIs" priority="5421" dxfId="1" operator="equal" stopIfTrue="1">
      <formula>0</formula>
    </cfRule>
    <cfRule type="cellIs" priority="5422" dxfId="2141" operator="greaterThan" stopIfTrue="1">
      <formula>0.0000001</formula>
    </cfRule>
  </conditionalFormatting>
  <conditionalFormatting sqref="J35">
    <cfRule type="cellIs" priority="5419" dxfId="1" operator="equal" stopIfTrue="1">
      <formula>0</formula>
    </cfRule>
    <cfRule type="cellIs" priority="5420" dxfId="2141" operator="greaterThan" stopIfTrue="1">
      <formula>0.0000001</formula>
    </cfRule>
  </conditionalFormatting>
  <conditionalFormatting sqref="J35">
    <cfRule type="cellIs" priority="5417" dxfId="1" operator="equal" stopIfTrue="1">
      <formula>0</formula>
    </cfRule>
    <cfRule type="cellIs" priority="5418" dxfId="2142" operator="greaterThan" stopIfTrue="1">
      <formula>0.0000001</formula>
    </cfRule>
  </conditionalFormatting>
  <conditionalFormatting sqref="J35">
    <cfRule type="cellIs" priority="5415" dxfId="1" operator="equal" stopIfTrue="1">
      <formula>0</formula>
    </cfRule>
    <cfRule type="cellIs" priority="5416" dxfId="2142" operator="greaterThan" stopIfTrue="1">
      <formula>0.0000001</formula>
    </cfRule>
  </conditionalFormatting>
  <conditionalFormatting sqref="J35">
    <cfRule type="cellIs" priority="5413" dxfId="1" operator="equal" stopIfTrue="1">
      <formula>0</formula>
    </cfRule>
    <cfRule type="cellIs" priority="5414" dxfId="2141" operator="greaterThan" stopIfTrue="1">
      <formula>0.0000001</formula>
    </cfRule>
  </conditionalFormatting>
  <conditionalFormatting sqref="J35">
    <cfRule type="cellIs" priority="5411" dxfId="1" operator="equal" stopIfTrue="1">
      <formula>0</formula>
    </cfRule>
    <cfRule type="cellIs" priority="5412" dxfId="2142" operator="greaterThan" stopIfTrue="1">
      <formula>0.0000001</formula>
    </cfRule>
  </conditionalFormatting>
  <conditionalFormatting sqref="J35">
    <cfRule type="cellIs" priority="5409" dxfId="1" operator="equal" stopIfTrue="1">
      <formula>0</formula>
    </cfRule>
    <cfRule type="cellIs" priority="5410" dxfId="2142" operator="greaterThan" stopIfTrue="1">
      <formula>0.0000001</formula>
    </cfRule>
  </conditionalFormatting>
  <conditionalFormatting sqref="J35">
    <cfRule type="cellIs" priority="5407" dxfId="1" operator="equal" stopIfTrue="1">
      <formula>0</formula>
    </cfRule>
    <cfRule type="cellIs" priority="5408" dxfId="2141" operator="greaterThan" stopIfTrue="1">
      <formula>0.0000001</formula>
    </cfRule>
  </conditionalFormatting>
  <conditionalFormatting sqref="J35">
    <cfRule type="cellIs" priority="5405" dxfId="1" operator="equal" stopIfTrue="1">
      <formula>0</formula>
    </cfRule>
    <cfRule type="cellIs" priority="5406" dxfId="2141" operator="greaterThan" stopIfTrue="1">
      <formula>0.0000001</formula>
    </cfRule>
  </conditionalFormatting>
  <conditionalFormatting sqref="J35">
    <cfRule type="cellIs" priority="5403" dxfId="1" operator="equal" stopIfTrue="1">
      <formula>0</formula>
    </cfRule>
    <cfRule type="cellIs" priority="5404" dxfId="2142" operator="greaterThan" stopIfTrue="1">
      <formula>0.0000001</formula>
    </cfRule>
  </conditionalFormatting>
  <conditionalFormatting sqref="J35">
    <cfRule type="cellIs" priority="5401" dxfId="1" operator="equal" stopIfTrue="1">
      <formula>0</formula>
    </cfRule>
    <cfRule type="cellIs" priority="5402" dxfId="2142" operator="greaterThan" stopIfTrue="1">
      <formula>0.0000001</formula>
    </cfRule>
  </conditionalFormatting>
  <conditionalFormatting sqref="J35">
    <cfRule type="cellIs" priority="5399" dxfId="1" operator="equal" stopIfTrue="1">
      <formula>0</formula>
    </cfRule>
    <cfRule type="cellIs" priority="5400" dxfId="2141" operator="greaterThan" stopIfTrue="1">
      <formula>0.0000001</formula>
    </cfRule>
  </conditionalFormatting>
  <conditionalFormatting sqref="J35">
    <cfRule type="cellIs" priority="5397" dxfId="1" operator="equal" stopIfTrue="1">
      <formula>0</formula>
    </cfRule>
    <cfRule type="cellIs" priority="5398" dxfId="2142" operator="greaterThan" stopIfTrue="1">
      <formula>0.0000001</formula>
    </cfRule>
  </conditionalFormatting>
  <conditionalFormatting sqref="J35">
    <cfRule type="cellIs" priority="5395" dxfId="1" operator="equal" stopIfTrue="1">
      <formula>0</formula>
    </cfRule>
    <cfRule type="cellIs" priority="5396" dxfId="2142" operator="greaterThan" stopIfTrue="1">
      <formula>0.0000001</formula>
    </cfRule>
  </conditionalFormatting>
  <conditionalFormatting sqref="J17">
    <cfRule type="cellIs" priority="509" dxfId="1" operator="equal" stopIfTrue="1">
      <formula>0</formula>
    </cfRule>
    <cfRule type="cellIs" priority="510" dxfId="2142" operator="greaterThan" stopIfTrue="1">
      <formula>0.0000001</formula>
    </cfRule>
  </conditionalFormatting>
  <conditionalFormatting sqref="J17">
    <cfRule type="cellIs" priority="497" dxfId="1" operator="equal" stopIfTrue="1">
      <formula>0</formula>
    </cfRule>
    <cfRule type="cellIs" priority="498" dxfId="2141" operator="greaterThan" stopIfTrue="1">
      <formula>0.0000001</formula>
    </cfRule>
  </conditionalFormatting>
  <conditionalFormatting sqref="J17">
    <cfRule type="cellIs" priority="495" dxfId="1" operator="equal" stopIfTrue="1">
      <formula>0</formula>
    </cfRule>
    <cfRule type="cellIs" priority="496" dxfId="2142" operator="greaterThan" stopIfTrue="1">
      <formula>0.0000001</formula>
    </cfRule>
  </conditionalFormatting>
  <conditionalFormatting sqref="J17">
    <cfRule type="cellIs" priority="493" dxfId="1" operator="equal" stopIfTrue="1">
      <formula>0</formula>
    </cfRule>
    <cfRule type="cellIs" priority="494" dxfId="2142" operator="greaterThan" stopIfTrue="1">
      <formula>0.0000001</formula>
    </cfRule>
  </conditionalFormatting>
  <conditionalFormatting sqref="G17">
    <cfRule type="cellIs" priority="481" dxfId="1" operator="equal" stopIfTrue="1">
      <formula>0</formula>
    </cfRule>
    <cfRule type="cellIs" priority="482" dxfId="2141" operator="greaterThan" stopIfTrue="1">
      <formula>0.0000001</formula>
    </cfRule>
  </conditionalFormatting>
  <conditionalFormatting sqref="G17">
    <cfRule type="cellIs" priority="479" dxfId="1" operator="equal" stopIfTrue="1">
      <formula>0</formula>
    </cfRule>
    <cfRule type="cellIs" priority="480" dxfId="2142" operator="greaterThan" stopIfTrue="1">
      <formula>0.0000001</formula>
    </cfRule>
  </conditionalFormatting>
  <conditionalFormatting sqref="G17">
    <cfRule type="cellIs" priority="477" dxfId="1" operator="equal" stopIfTrue="1">
      <formula>0</formula>
    </cfRule>
    <cfRule type="cellIs" priority="478" dxfId="2142" operator="greaterThan" stopIfTrue="1">
      <formula>0.0000001</formula>
    </cfRule>
  </conditionalFormatting>
  <conditionalFormatting sqref="G17">
    <cfRule type="cellIs" priority="475" dxfId="1" operator="equal" stopIfTrue="1">
      <formula>0</formula>
    </cfRule>
    <cfRule type="cellIs" priority="476" dxfId="2141" operator="greaterThan" stopIfTrue="1">
      <formula>0.0000001</formula>
    </cfRule>
  </conditionalFormatting>
  <conditionalFormatting sqref="G17">
    <cfRule type="cellIs" priority="471" dxfId="1" operator="equal" stopIfTrue="1">
      <formula>0</formula>
    </cfRule>
    <cfRule type="cellIs" priority="472" dxfId="2142" operator="greaterThan" stopIfTrue="1">
      <formula>0.0000001</formula>
    </cfRule>
  </conditionalFormatting>
  <conditionalFormatting sqref="G17">
    <cfRule type="cellIs" priority="467" dxfId="1" operator="equal" stopIfTrue="1">
      <formula>0</formula>
    </cfRule>
    <cfRule type="cellIs" priority="468" dxfId="2141" operator="greaterThan" stopIfTrue="1">
      <formula>0.0000001</formula>
    </cfRule>
  </conditionalFormatting>
  <conditionalFormatting sqref="G17">
    <cfRule type="cellIs" priority="463" dxfId="1" operator="equal" stopIfTrue="1">
      <formula>0</formula>
    </cfRule>
    <cfRule type="cellIs" priority="464" dxfId="2142" operator="greaterThan" stopIfTrue="1">
      <formula>0.0000001</formula>
    </cfRule>
  </conditionalFormatting>
  <conditionalFormatting sqref="G21">
    <cfRule type="cellIs" priority="459" dxfId="1" operator="equal" stopIfTrue="1">
      <formula>0</formula>
    </cfRule>
    <cfRule type="cellIs" priority="460" dxfId="2141" operator="greaterThan" stopIfTrue="1">
      <formula>0.0000001</formula>
    </cfRule>
  </conditionalFormatting>
  <conditionalFormatting sqref="G21">
    <cfRule type="cellIs" priority="455" dxfId="1" operator="equal" stopIfTrue="1">
      <formula>0</formula>
    </cfRule>
    <cfRule type="cellIs" priority="456" dxfId="2142" operator="greaterThan" stopIfTrue="1">
      <formula>0.0000001</formula>
    </cfRule>
  </conditionalFormatting>
  <conditionalFormatting sqref="G21">
    <cfRule type="cellIs" priority="451" dxfId="1" operator="equal" stopIfTrue="1">
      <formula>0</formula>
    </cfRule>
    <cfRule type="cellIs" priority="452" dxfId="2141" operator="greaterThan" stopIfTrue="1">
      <formula>0.0000001</formula>
    </cfRule>
  </conditionalFormatting>
  <conditionalFormatting sqref="G21">
    <cfRule type="cellIs" priority="447" dxfId="1" operator="equal" stopIfTrue="1">
      <formula>0</formula>
    </cfRule>
    <cfRule type="cellIs" priority="448" dxfId="2142" operator="greaterThan" stopIfTrue="1">
      <formula>0.0000001</formula>
    </cfRule>
  </conditionalFormatting>
  <conditionalFormatting sqref="G21">
    <cfRule type="cellIs" priority="443" dxfId="1" operator="equal" stopIfTrue="1">
      <formula>0</formula>
    </cfRule>
    <cfRule type="cellIs" priority="444" dxfId="2141" operator="greaterThan" stopIfTrue="1">
      <formula>0.0000001</formula>
    </cfRule>
  </conditionalFormatting>
  <conditionalFormatting sqref="G21">
    <cfRule type="cellIs" priority="441" dxfId="1" operator="equal" stopIfTrue="1">
      <formula>0</formula>
    </cfRule>
    <cfRule type="cellIs" priority="442" dxfId="2142" operator="greaterThan" stopIfTrue="1">
      <formula>0.0000001</formula>
    </cfRule>
  </conditionalFormatting>
  <conditionalFormatting sqref="G21">
    <cfRule type="cellIs" priority="439" dxfId="1" operator="equal" stopIfTrue="1">
      <formula>0</formula>
    </cfRule>
    <cfRule type="cellIs" priority="440" dxfId="2142" operator="greaterThan" stopIfTrue="1">
      <formula>0.0000001</formula>
    </cfRule>
  </conditionalFormatting>
  <conditionalFormatting sqref="H21">
    <cfRule type="cellIs" priority="427" dxfId="1" operator="equal" stopIfTrue="1">
      <formula>0</formula>
    </cfRule>
    <cfRule type="cellIs" priority="428" dxfId="2141" operator="greaterThan" stopIfTrue="1">
      <formula>0.0000001</formula>
    </cfRule>
  </conditionalFormatting>
  <conditionalFormatting sqref="H21">
    <cfRule type="cellIs" priority="425" dxfId="1" operator="equal" stopIfTrue="1">
      <formula>0</formula>
    </cfRule>
    <cfRule type="cellIs" priority="426" dxfId="2142" operator="greaterThan" stopIfTrue="1">
      <formula>0.0000001</formula>
    </cfRule>
  </conditionalFormatting>
  <conditionalFormatting sqref="H21">
    <cfRule type="cellIs" priority="423" dxfId="1" operator="equal" stopIfTrue="1">
      <formula>0</formula>
    </cfRule>
    <cfRule type="cellIs" priority="424" dxfId="2142" operator="greaterThan" stopIfTrue="1">
      <formula>0.0000001</formula>
    </cfRule>
  </conditionalFormatting>
  <conditionalFormatting sqref="H21">
    <cfRule type="cellIs" priority="409" dxfId="1" operator="equal" stopIfTrue="1">
      <formula>0</formula>
    </cfRule>
    <cfRule type="cellIs" priority="410" dxfId="2142" operator="greaterThan" stopIfTrue="1">
      <formula>0.0000001</formula>
    </cfRule>
  </conditionalFormatting>
  <conditionalFormatting sqref="I21">
    <cfRule type="cellIs" priority="393" dxfId="1" operator="equal" stopIfTrue="1">
      <formula>0</formula>
    </cfRule>
    <cfRule type="cellIs" priority="394" dxfId="2142" operator="greaterThan" stopIfTrue="1">
      <formula>0.0000001</formula>
    </cfRule>
  </conditionalFormatting>
  <conditionalFormatting sqref="J17">
    <cfRule type="cellIs" priority="521" dxfId="1" operator="equal" stopIfTrue="1">
      <formula>0</formula>
    </cfRule>
    <cfRule type="cellIs" priority="522" dxfId="2140" operator="greaterThan" stopIfTrue="1">
      <formula>0.0000001</formula>
    </cfRule>
  </conditionalFormatting>
  <conditionalFormatting sqref="J17">
    <cfRule type="cellIs" priority="519" dxfId="1" operator="equal" stopIfTrue="1">
      <formula>0</formula>
    </cfRule>
    <cfRule type="cellIs" priority="520" dxfId="2141" operator="greaterThan" stopIfTrue="1">
      <formula>0.0000001</formula>
    </cfRule>
  </conditionalFormatting>
  <conditionalFormatting sqref="J17">
    <cfRule type="cellIs" priority="517" dxfId="1" operator="equal" stopIfTrue="1">
      <formula>0</formula>
    </cfRule>
    <cfRule type="cellIs" priority="518" dxfId="2141" operator="greaterThan" stopIfTrue="1">
      <formula>0.0000001</formula>
    </cfRule>
  </conditionalFormatting>
  <conditionalFormatting sqref="J17">
    <cfRule type="cellIs" priority="515" dxfId="1" operator="equal" stopIfTrue="1">
      <formula>0</formula>
    </cfRule>
    <cfRule type="cellIs" priority="516" dxfId="2142" operator="greaterThan" stopIfTrue="1">
      <formula>0.0000001</formula>
    </cfRule>
  </conditionalFormatting>
  <conditionalFormatting sqref="J17">
    <cfRule type="cellIs" priority="513" dxfId="1" operator="equal" stopIfTrue="1">
      <formula>0</formula>
    </cfRule>
    <cfRule type="cellIs" priority="514" dxfId="2142" operator="greaterThan" stopIfTrue="1">
      <formula>0.0000001</formula>
    </cfRule>
  </conditionalFormatting>
  <conditionalFormatting sqref="J17">
    <cfRule type="cellIs" priority="511" dxfId="1" operator="equal" stopIfTrue="1">
      <formula>0</formula>
    </cfRule>
    <cfRule type="cellIs" priority="512" dxfId="2141" operator="greaterThan" stopIfTrue="1">
      <formula>0.0000001</formula>
    </cfRule>
  </conditionalFormatting>
  <conditionalFormatting sqref="J17">
    <cfRule type="cellIs" priority="507" dxfId="1" operator="equal" stopIfTrue="1">
      <formula>0</formula>
    </cfRule>
    <cfRule type="cellIs" priority="508" dxfId="2142" operator="greaterThan" stopIfTrue="1">
      <formula>0.0000001</formula>
    </cfRule>
  </conditionalFormatting>
  <conditionalFormatting sqref="J17">
    <cfRule type="cellIs" priority="505" dxfId="1" operator="equal" stopIfTrue="1">
      <formula>0</formula>
    </cfRule>
    <cfRule type="cellIs" priority="506" dxfId="2141" operator="greaterThan" stopIfTrue="1">
      <formula>0.0000001</formula>
    </cfRule>
  </conditionalFormatting>
  <conditionalFormatting sqref="J17">
    <cfRule type="cellIs" priority="503" dxfId="1" operator="equal" stopIfTrue="1">
      <formula>0</formula>
    </cfRule>
    <cfRule type="cellIs" priority="504" dxfId="2141" operator="greaterThan" stopIfTrue="1">
      <formula>0.0000001</formula>
    </cfRule>
  </conditionalFormatting>
  <conditionalFormatting sqref="J17">
    <cfRule type="cellIs" priority="501" dxfId="1" operator="equal" stopIfTrue="1">
      <formula>0</formula>
    </cfRule>
    <cfRule type="cellIs" priority="502" dxfId="2142" operator="greaterThan" stopIfTrue="1">
      <formula>0.0000001</formula>
    </cfRule>
  </conditionalFormatting>
  <conditionalFormatting sqref="J17">
    <cfRule type="cellIs" priority="499" dxfId="1" operator="equal" stopIfTrue="1">
      <formula>0</formula>
    </cfRule>
    <cfRule type="cellIs" priority="500" dxfId="2142" operator="greaterThan" stopIfTrue="1">
      <formula>0.0000001</formula>
    </cfRule>
  </conditionalFormatting>
  <conditionalFormatting sqref="G17">
    <cfRule type="cellIs" priority="491" dxfId="1" operator="equal" stopIfTrue="1">
      <formula>0</formula>
    </cfRule>
    <cfRule type="cellIs" priority="492" dxfId="2140" operator="greaterThan" stopIfTrue="1">
      <formula>0.0000001</formula>
    </cfRule>
  </conditionalFormatting>
  <conditionalFormatting sqref="G17">
    <cfRule type="cellIs" priority="489" dxfId="1" operator="equal" stopIfTrue="1">
      <formula>0</formula>
    </cfRule>
    <cfRule type="cellIs" priority="490" dxfId="2141" operator="greaterThan" stopIfTrue="1">
      <formula>0.0000001</formula>
    </cfRule>
  </conditionalFormatting>
  <conditionalFormatting sqref="G17">
    <cfRule type="cellIs" priority="487" dxfId="1" operator="equal" stopIfTrue="1">
      <formula>0</formula>
    </cfRule>
    <cfRule type="cellIs" priority="488" dxfId="2141" operator="greaterThan" stopIfTrue="1">
      <formula>0.0000001</formula>
    </cfRule>
  </conditionalFormatting>
  <conditionalFormatting sqref="G17">
    <cfRule type="cellIs" priority="485" dxfId="1" operator="equal" stopIfTrue="1">
      <formula>0</formula>
    </cfRule>
    <cfRule type="cellIs" priority="486" dxfId="2142" operator="greaterThan" stopIfTrue="1">
      <formula>0.0000001</formula>
    </cfRule>
  </conditionalFormatting>
  <conditionalFormatting sqref="G17">
    <cfRule type="cellIs" priority="483" dxfId="1" operator="equal" stopIfTrue="1">
      <formula>0</formula>
    </cfRule>
    <cfRule type="cellIs" priority="484" dxfId="2142" operator="greaterThan" stopIfTrue="1">
      <formula>0.0000001</formula>
    </cfRule>
  </conditionalFormatting>
  <conditionalFormatting sqref="G17">
    <cfRule type="cellIs" priority="473" dxfId="1" operator="equal" stopIfTrue="1">
      <formula>0</formula>
    </cfRule>
    <cfRule type="cellIs" priority="474" dxfId="2141" operator="greaterThan" stopIfTrue="1">
      <formula>0.0000001</formula>
    </cfRule>
  </conditionalFormatting>
  <conditionalFormatting sqref="G17">
    <cfRule type="cellIs" priority="469" dxfId="1" operator="equal" stopIfTrue="1">
      <formula>0</formula>
    </cfRule>
    <cfRule type="cellIs" priority="470" dxfId="2142" operator="greaterThan" stopIfTrue="1">
      <formula>0.0000001</formula>
    </cfRule>
  </conditionalFormatting>
  <conditionalFormatting sqref="G17">
    <cfRule type="cellIs" priority="465" dxfId="1" operator="equal" stopIfTrue="1">
      <formula>0</formula>
    </cfRule>
    <cfRule type="cellIs" priority="466" dxfId="2142" operator="greaterThan" stopIfTrue="1">
      <formula>0.0000001</formula>
    </cfRule>
  </conditionalFormatting>
  <conditionalFormatting sqref="G21">
    <cfRule type="cellIs" priority="461" dxfId="1" operator="equal" stopIfTrue="1">
      <formula>0</formula>
    </cfRule>
    <cfRule type="cellIs" priority="462" dxfId="2140" operator="greaterThan" stopIfTrue="1">
      <formula>0.0000001</formula>
    </cfRule>
  </conditionalFormatting>
  <conditionalFormatting sqref="G21">
    <cfRule type="cellIs" priority="457" dxfId="1" operator="equal" stopIfTrue="1">
      <formula>0</formula>
    </cfRule>
    <cfRule type="cellIs" priority="458" dxfId="2141" operator="greaterThan" stopIfTrue="1">
      <formula>0.0000001</formula>
    </cfRule>
  </conditionalFormatting>
  <conditionalFormatting sqref="G21">
    <cfRule type="cellIs" priority="453" dxfId="1" operator="equal" stopIfTrue="1">
      <formula>0</formula>
    </cfRule>
    <cfRule type="cellIs" priority="454" dxfId="2142" operator="greaterThan" stopIfTrue="1">
      <formula>0.0000001</formula>
    </cfRule>
  </conditionalFormatting>
  <conditionalFormatting sqref="G21">
    <cfRule type="cellIs" priority="449" dxfId="1" operator="equal" stopIfTrue="1">
      <formula>0</formula>
    </cfRule>
    <cfRule type="cellIs" priority="450" dxfId="2142" operator="greaterThan" stopIfTrue="1">
      <formula>0.0000001</formula>
    </cfRule>
  </conditionalFormatting>
  <conditionalFormatting sqref="G21">
    <cfRule type="cellIs" priority="445" dxfId="1" operator="equal" stopIfTrue="1">
      <formula>0</formula>
    </cfRule>
    <cfRule type="cellIs" priority="446" dxfId="2141" operator="greaterThan" stopIfTrue="1">
      <formula>0.0000001</formula>
    </cfRule>
  </conditionalFormatting>
  <conditionalFormatting sqref="G21">
    <cfRule type="cellIs" priority="437" dxfId="1" operator="equal" stopIfTrue="1">
      <formula>0</formula>
    </cfRule>
    <cfRule type="cellIs" priority="438" dxfId="2141" operator="greaterThan" stopIfTrue="1">
      <formula>0.0000001</formula>
    </cfRule>
  </conditionalFormatting>
  <conditionalFormatting sqref="G21">
    <cfRule type="cellIs" priority="435" dxfId="1" operator="equal" stopIfTrue="1">
      <formula>0</formula>
    </cfRule>
    <cfRule type="cellIs" priority="436" dxfId="2142" operator="greaterThan" stopIfTrue="1">
      <formula>0.0000001</formula>
    </cfRule>
  </conditionalFormatting>
  <conditionalFormatting sqref="G21">
    <cfRule type="cellIs" priority="433" dxfId="1" operator="equal" stopIfTrue="1">
      <formula>0</formula>
    </cfRule>
    <cfRule type="cellIs" priority="434" dxfId="2142" operator="greaterThan" stopIfTrue="1">
      <formula>0.0000001</formula>
    </cfRule>
  </conditionalFormatting>
  <conditionalFormatting sqref="I21">
    <cfRule type="cellIs" priority="397" dxfId="1" operator="equal" stopIfTrue="1">
      <formula>0</formula>
    </cfRule>
    <cfRule type="cellIs" priority="398" dxfId="2141" operator="greaterThan" stopIfTrue="1">
      <formula>0.0000001</formula>
    </cfRule>
  </conditionalFormatting>
  <conditionalFormatting sqref="I21">
    <cfRule type="cellIs" priority="395" dxfId="1" operator="equal" stopIfTrue="1">
      <formula>0</formula>
    </cfRule>
    <cfRule type="cellIs" priority="396" dxfId="2142" operator="greaterThan" stopIfTrue="1">
      <formula>0.0000001</formula>
    </cfRule>
  </conditionalFormatting>
  <conditionalFormatting sqref="I21">
    <cfRule type="cellIs" priority="391" dxfId="1" operator="equal" stopIfTrue="1">
      <formula>0</formula>
    </cfRule>
    <cfRule type="cellIs" priority="392" dxfId="2141" operator="greaterThan" stopIfTrue="1">
      <formula>0.0000001</formula>
    </cfRule>
  </conditionalFormatting>
  <conditionalFormatting sqref="I21">
    <cfRule type="cellIs" priority="387" dxfId="1" operator="equal" stopIfTrue="1">
      <formula>0</formula>
    </cfRule>
    <cfRule type="cellIs" priority="388" dxfId="2142" operator="greaterThan" stopIfTrue="1">
      <formula>0.0000001</formula>
    </cfRule>
  </conditionalFormatting>
  <conditionalFormatting sqref="H21">
    <cfRule type="cellIs" priority="413" dxfId="1" operator="equal" stopIfTrue="1">
      <formula>0</formula>
    </cfRule>
    <cfRule type="cellIs" priority="414" dxfId="2141" operator="greaterThan" stopIfTrue="1">
      <formula>0.0000001</formula>
    </cfRule>
  </conditionalFormatting>
  <conditionalFormatting sqref="H21">
    <cfRule type="cellIs" priority="411" dxfId="1" operator="equal" stopIfTrue="1">
      <formula>0</formula>
    </cfRule>
    <cfRule type="cellIs" priority="412" dxfId="2142" operator="greaterThan" stopIfTrue="1">
      <formula>0.0000001</formula>
    </cfRule>
  </conditionalFormatting>
  <conditionalFormatting sqref="H21">
    <cfRule type="cellIs" priority="407" dxfId="1" operator="equal" stopIfTrue="1">
      <formula>0</formula>
    </cfRule>
    <cfRule type="cellIs" priority="408" dxfId="2141" operator="greaterThan" stopIfTrue="1">
      <formula>0.0000001</formula>
    </cfRule>
  </conditionalFormatting>
  <conditionalFormatting sqref="H21">
    <cfRule type="cellIs" priority="403" dxfId="1" operator="equal" stopIfTrue="1">
      <formula>0</formula>
    </cfRule>
    <cfRule type="cellIs" priority="404" dxfId="2142" operator="greaterThan" stopIfTrue="1">
      <formula>0.0000001</formula>
    </cfRule>
  </conditionalFormatting>
  <conditionalFormatting sqref="H21">
    <cfRule type="cellIs" priority="419" dxfId="1" operator="equal" stopIfTrue="1">
      <formula>0</formula>
    </cfRule>
    <cfRule type="cellIs" priority="420" dxfId="2142" operator="greaterThan" stopIfTrue="1">
      <formula>0.0000001</formula>
    </cfRule>
  </conditionalFormatting>
  <conditionalFormatting sqref="H21">
    <cfRule type="cellIs" priority="405" dxfId="1" operator="equal" stopIfTrue="1">
      <formula>0</formula>
    </cfRule>
    <cfRule type="cellIs" priority="406" dxfId="2142" operator="greaterThan" stopIfTrue="1">
      <formula>0.0000001</formula>
    </cfRule>
  </conditionalFormatting>
  <conditionalFormatting sqref="H21">
    <cfRule type="cellIs" priority="429" dxfId="1" operator="equal" stopIfTrue="1">
      <formula>0</formula>
    </cfRule>
    <cfRule type="cellIs" priority="430" dxfId="2141" operator="greaterThan" stopIfTrue="1">
      <formula>0.0000001</formula>
    </cfRule>
  </conditionalFormatting>
  <conditionalFormatting sqref="H21">
    <cfRule type="cellIs" priority="421" dxfId="1" operator="equal" stopIfTrue="1">
      <formula>0</formula>
    </cfRule>
    <cfRule type="cellIs" priority="422" dxfId="2141" operator="greaterThan" stopIfTrue="1">
      <formula>0.0000001</formula>
    </cfRule>
  </conditionalFormatting>
  <conditionalFormatting sqref="H21">
    <cfRule type="cellIs" priority="417" dxfId="1" operator="equal" stopIfTrue="1">
      <formula>0</formula>
    </cfRule>
    <cfRule type="cellIs" priority="418" dxfId="2142" operator="greaterThan" stopIfTrue="1">
      <formula>0.0000001</formula>
    </cfRule>
  </conditionalFormatting>
  <conditionalFormatting sqref="H21">
    <cfRule type="cellIs" priority="415" dxfId="1" operator="equal" stopIfTrue="1">
      <formula>0</formula>
    </cfRule>
    <cfRule type="cellIs" priority="416" dxfId="2141" operator="greaterThan" stopIfTrue="1">
      <formula>0.0000001</formula>
    </cfRule>
  </conditionalFormatting>
  <conditionalFormatting sqref="H21">
    <cfRule type="cellIs" priority="431" dxfId="1" operator="equal" stopIfTrue="1">
      <formula>0</formula>
    </cfRule>
    <cfRule type="cellIs" priority="432" dxfId="2140" operator="greaterThan" stopIfTrue="1">
      <formula>0.0000001</formula>
    </cfRule>
  </conditionalFormatting>
  <conditionalFormatting sqref="I21">
    <cfRule type="cellIs" priority="401" dxfId="1" operator="equal" stopIfTrue="1">
      <formula>0</formula>
    </cfRule>
    <cfRule type="cellIs" priority="402" dxfId="2140" operator="greaterThan" stopIfTrue="1">
      <formula>0.0000001</formula>
    </cfRule>
  </conditionalFormatting>
  <conditionalFormatting sqref="I21">
    <cfRule type="cellIs" priority="399" dxfId="1" operator="equal" stopIfTrue="1">
      <formula>0</formula>
    </cfRule>
    <cfRule type="cellIs" priority="400" dxfId="2141" operator="greaterThan" stopIfTrue="1">
      <formula>0.0000001</formula>
    </cfRule>
  </conditionalFormatting>
  <conditionalFormatting sqref="I21">
    <cfRule type="cellIs" priority="389" dxfId="1" operator="equal" stopIfTrue="1">
      <formula>0</formula>
    </cfRule>
    <cfRule type="cellIs" priority="390" dxfId="2142" operator="greaterThan" stopIfTrue="1">
      <formula>0.0000001</formula>
    </cfRule>
  </conditionalFormatting>
  <conditionalFormatting sqref="I21">
    <cfRule type="cellIs" priority="385" dxfId="1" operator="equal" stopIfTrue="1">
      <formula>0</formula>
    </cfRule>
    <cfRule type="cellIs" priority="386" dxfId="2141" operator="greaterThan" stopIfTrue="1">
      <formula>0.0000001</formula>
    </cfRule>
  </conditionalFormatting>
  <conditionalFormatting sqref="I21">
    <cfRule type="cellIs" priority="383" dxfId="1" operator="equal" stopIfTrue="1">
      <formula>0</formula>
    </cfRule>
    <cfRule type="cellIs" priority="384" dxfId="2141" operator="greaterThan" stopIfTrue="1">
      <formula>0.0000001</formula>
    </cfRule>
  </conditionalFormatting>
  <conditionalFormatting sqref="I21">
    <cfRule type="cellIs" priority="381" dxfId="1" operator="equal" stopIfTrue="1">
      <formula>0</formula>
    </cfRule>
    <cfRule type="cellIs" priority="382" dxfId="2142" operator="greaterThan" stopIfTrue="1">
      <formula>0.0000001</formula>
    </cfRule>
  </conditionalFormatting>
  <conditionalFormatting sqref="I21">
    <cfRule type="cellIs" priority="379" dxfId="1" operator="equal" stopIfTrue="1">
      <formula>0</formula>
    </cfRule>
    <cfRule type="cellIs" priority="380" dxfId="2142" operator="greaterThan" stopIfTrue="1">
      <formula>0.0000001</formula>
    </cfRule>
  </conditionalFormatting>
  <conditionalFormatting sqref="I21">
    <cfRule type="cellIs" priority="377" dxfId="1" operator="equal" stopIfTrue="1">
      <formula>0</formula>
    </cfRule>
    <cfRule type="cellIs" priority="378" dxfId="2141" operator="greaterThan" stopIfTrue="1">
      <formula>0.0000001</formula>
    </cfRule>
  </conditionalFormatting>
  <conditionalFormatting sqref="I21">
    <cfRule type="cellIs" priority="375" dxfId="1" operator="equal" stopIfTrue="1">
      <formula>0</formula>
    </cfRule>
    <cfRule type="cellIs" priority="376" dxfId="2142" operator="greaterThan" stopIfTrue="1">
      <formula>0.0000001</formula>
    </cfRule>
  </conditionalFormatting>
  <conditionalFormatting sqref="I21">
    <cfRule type="cellIs" priority="373" dxfId="1" operator="equal" stopIfTrue="1">
      <formula>0</formula>
    </cfRule>
    <cfRule type="cellIs" priority="374" dxfId="2142" operator="greaterThan" stopIfTrue="1">
      <formula>0.0000001</formula>
    </cfRule>
  </conditionalFormatting>
  <conditionalFormatting sqref="J21">
    <cfRule type="cellIs" priority="371" dxfId="1" operator="equal" stopIfTrue="1">
      <formula>0</formula>
    </cfRule>
    <cfRule type="cellIs" priority="372" dxfId="2140" operator="greaterThan" stopIfTrue="1">
      <formula>0.0000001</formula>
    </cfRule>
  </conditionalFormatting>
  <conditionalFormatting sqref="J21">
    <cfRule type="cellIs" priority="369" dxfId="1" operator="equal" stopIfTrue="1">
      <formula>0</formula>
    </cfRule>
    <cfRule type="cellIs" priority="370" dxfId="2141" operator="greaterThan" stopIfTrue="1">
      <formula>0.0000001</formula>
    </cfRule>
  </conditionalFormatting>
  <conditionalFormatting sqref="J21">
    <cfRule type="cellIs" priority="367" dxfId="1" operator="equal" stopIfTrue="1">
      <formula>0</formula>
    </cfRule>
    <cfRule type="cellIs" priority="368" dxfId="2141" operator="greaterThan" stopIfTrue="1">
      <formula>0.0000001</formula>
    </cfRule>
  </conditionalFormatting>
  <conditionalFormatting sqref="J21">
    <cfRule type="cellIs" priority="365" dxfId="1" operator="equal" stopIfTrue="1">
      <formula>0</formula>
    </cfRule>
    <cfRule type="cellIs" priority="366" dxfId="2142" operator="greaterThan" stopIfTrue="1">
      <formula>0.0000001</formula>
    </cfRule>
  </conditionalFormatting>
  <conditionalFormatting sqref="J21">
    <cfRule type="cellIs" priority="363" dxfId="1" operator="equal" stopIfTrue="1">
      <formula>0</formula>
    </cfRule>
    <cfRule type="cellIs" priority="364" dxfId="2142" operator="greaterThan" stopIfTrue="1">
      <formula>0.0000001</formula>
    </cfRule>
  </conditionalFormatting>
  <conditionalFormatting sqref="J21">
    <cfRule type="cellIs" priority="361" dxfId="1" operator="equal" stopIfTrue="1">
      <formula>0</formula>
    </cfRule>
    <cfRule type="cellIs" priority="362" dxfId="2141" operator="greaterThan" stopIfTrue="1">
      <formula>0.0000001</formula>
    </cfRule>
  </conditionalFormatting>
  <conditionalFormatting sqref="J21">
    <cfRule type="cellIs" priority="359" dxfId="1" operator="equal" stopIfTrue="1">
      <formula>0</formula>
    </cfRule>
    <cfRule type="cellIs" priority="360" dxfId="2142" operator="greaterThan" stopIfTrue="1">
      <formula>0.0000001</formula>
    </cfRule>
  </conditionalFormatting>
  <conditionalFormatting sqref="J21">
    <cfRule type="cellIs" priority="357" dxfId="1" operator="equal" stopIfTrue="1">
      <formula>0</formula>
    </cfRule>
    <cfRule type="cellIs" priority="358" dxfId="2142" operator="greaterThan" stopIfTrue="1">
      <formula>0.0000001</formula>
    </cfRule>
  </conditionalFormatting>
  <conditionalFormatting sqref="J21">
    <cfRule type="cellIs" priority="355" dxfId="1" operator="equal" stopIfTrue="1">
      <formula>0</formula>
    </cfRule>
    <cfRule type="cellIs" priority="356" dxfId="2141" operator="greaterThan" stopIfTrue="1">
      <formula>0.0000001</formula>
    </cfRule>
  </conditionalFormatting>
  <conditionalFormatting sqref="J21">
    <cfRule type="cellIs" priority="353" dxfId="1" operator="equal" stopIfTrue="1">
      <formula>0</formula>
    </cfRule>
    <cfRule type="cellIs" priority="354" dxfId="2141" operator="greaterThan" stopIfTrue="1">
      <formula>0.0000001</formula>
    </cfRule>
  </conditionalFormatting>
  <conditionalFormatting sqref="J21">
    <cfRule type="cellIs" priority="351" dxfId="1" operator="equal" stopIfTrue="1">
      <formula>0</formula>
    </cfRule>
    <cfRule type="cellIs" priority="352" dxfId="2142" operator="greaterThan" stopIfTrue="1">
      <formula>0.0000001</formula>
    </cfRule>
  </conditionalFormatting>
  <conditionalFormatting sqref="J21">
    <cfRule type="cellIs" priority="349" dxfId="1" operator="equal" stopIfTrue="1">
      <formula>0</formula>
    </cfRule>
    <cfRule type="cellIs" priority="350" dxfId="2142" operator="greaterThan" stopIfTrue="1">
      <formula>0.0000001</formula>
    </cfRule>
  </conditionalFormatting>
  <conditionalFormatting sqref="J21">
    <cfRule type="cellIs" priority="347" dxfId="1" operator="equal" stopIfTrue="1">
      <formula>0</formula>
    </cfRule>
    <cfRule type="cellIs" priority="348" dxfId="2141" operator="greaterThan" stopIfTrue="1">
      <formula>0.0000001</formula>
    </cfRule>
  </conditionalFormatting>
  <conditionalFormatting sqref="J21">
    <cfRule type="cellIs" priority="345" dxfId="1" operator="equal" stopIfTrue="1">
      <formula>0</formula>
    </cfRule>
    <cfRule type="cellIs" priority="346" dxfId="2142" operator="greaterThan" stopIfTrue="1">
      <formula>0.0000001</formula>
    </cfRule>
  </conditionalFormatting>
  <conditionalFormatting sqref="J21">
    <cfRule type="cellIs" priority="343" dxfId="1" operator="equal" stopIfTrue="1">
      <formula>0</formula>
    </cfRule>
    <cfRule type="cellIs" priority="344" dxfId="2142" operator="greaterThan" stopIfTrue="1">
      <formula>0.0000001</formula>
    </cfRule>
  </conditionalFormatting>
  <conditionalFormatting sqref="J23">
    <cfRule type="cellIs" priority="311" dxfId="1" operator="equal" stopIfTrue="1">
      <formula>0</formula>
    </cfRule>
    <cfRule type="cellIs" priority="312" dxfId="2140" operator="greaterThan" stopIfTrue="1">
      <formula>0.0000001</formula>
    </cfRule>
  </conditionalFormatting>
  <conditionalFormatting sqref="J23">
    <cfRule type="cellIs" priority="309" dxfId="1" operator="equal" stopIfTrue="1">
      <formula>0</formula>
    </cfRule>
    <cfRule type="cellIs" priority="310" dxfId="2141" operator="greaterThan" stopIfTrue="1">
      <formula>0.0000001</formula>
    </cfRule>
  </conditionalFormatting>
  <conditionalFormatting sqref="J23">
    <cfRule type="cellIs" priority="307" dxfId="1" operator="equal" stopIfTrue="1">
      <formula>0</formula>
    </cfRule>
    <cfRule type="cellIs" priority="308" dxfId="2141" operator="greaterThan" stopIfTrue="1">
      <formula>0.0000001</formula>
    </cfRule>
  </conditionalFormatting>
  <conditionalFormatting sqref="J23">
    <cfRule type="cellIs" priority="305" dxfId="1" operator="equal" stopIfTrue="1">
      <formula>0</formula>
    </cfRule>
    <cfRule type="cellIs" priority="306" dxfId="2142" operator="greaterThan" stopIfTrue="1">
      <formula>0.0000001</formula>
    </cfRule>
  </conditionalFormatting>
  <conditionalFormatting sqref="J23">
    <cfRule type="cellIs" priority="303" dxfId="1" operator="equal" stopIfTrue="1">
      <formula>0</formula>
    </cfRule>
    <cfRule type="cellIs" priority="304" dxfId="2142" operator="greaterThan" stopIfTrue="1">
      <formula>0.0000001</formula>
    </cfRule>
  </conditionalFormatting>
  <conditionalFormatting sqref="J23">
    <cfRule type="cellIs" priority="301" dxfId="1" operator="equal" stopIfTrue="1">
      <formula>0</formula>
    </cfRule>
    <cfRule type="cellIs" priority="302" dxfId="2141" operator="greaterThan" stopIfTrue="1">
      <formula>0.0000001</formula>
    </cfRule>
  </conditionalFormatting>
  <conditionalFormatting sqref="J23">
    <cfRule type="cellIs" priority="299" dxfId="1" operator="equal" stopIfTrue="1">
      <formula>0</formula>
    </cfRule>
    <cfRule type="cellIs" priority="300" dxfId="2142" operator="greaterThan" stopIfTrue="1">
      <formula>0.0000001</formula>
    </cfRule>
  </conditionalFormatting>
  <conditionalFormatting sqref="J23">
    <cfRule type="cellIs" priority="297" dxfId="1" operator="equal" stopIfTrue="1">
      <formula>0</formula>
    </cfRule>
    <cfRule type="cellIs" priority="298" dxfId="2142" operator="greaterThan" stopIfTrue="1">
      <formula>0.0000001</formula>
    </cfRule>
  </conditionalFormatting>
  <conditionalFormatting sqref="J23">
    <cfRule type="cellIs" priority="295" dxfId="1" operator="equal" stopIfTrue="1">
      <formula>0</formula>
    </cfRule>
    <cfRule type="cellIs" priority="296" dxfId="2141" operator="greaterThan" stopIfTrue="1">
      <formula>0.0000001</formula>
    </cfRule>
  </conditionalFormatting>
  <conditionalFormatting sqref="J23">
    <cfRule type="cellIs" priority="293" dxfId="1" operator="equal" stopIfTrue="1">
      <formula>0</formula>
    </cfRule>
    <cfRule type="cellIs" priority="294" dxfId="2141" operator="greaterThan" stopIfTrue="1">
      <formula>0.0000001</formula>
    </cfRule>
  </conditionalFormatting>
  <conditionalFormatting sqref="J23">
    <cfRule type="cellIs" priority="291" dxfId="1" operator="equal" stopIfTrue="1">
      <formula>0</formula>
    </cfRule>
    <cfRule type="cellIs" priority="292" dxfId="2142" operator="greaterThan" stopIfTrue="1">
      <formula>0.0000001</formula>
    </cfRule>
  </conditionalFormatting>
  <conditionalFormatting sqref="J23">
    <cfRule type="cellIs" priority="289" dxfId="1" operator="equal" stopIfTrue="1">
      <formula>0</formula>
    </cfRule>
    <cfRule type="cellIs" priority="290" dxfId="2142" operator="greaterThan" stopIfTrue="1">
      <formula>0.0000001</formula>
    </cfRule>
  </conditionalFormatting>
  <conditionalFormatting sqref="J23">
    <cfRule type="cellIs" priority="287" dxfId="1" operator="equal" stopIfTrue="1">
      <formula>0</formula>
    </cfRule>
    <cfRule type="cellIs" priority="288" dxfId="2141" operator="greaterThan" stopIfTrue="1">
      <formula>0.0000001</formula>
    </cfRule>
  </conditionalFormatting>
  <conditionalFormatting sqref="J23">
    <cfRule type="cellIs" priority="285" dxfId="1" operator="equal" stopIfTrue="1">
      <formula>0</formula>
    </cfRule>
    <cfRule type="cellIs" priority="286" dxfId="2142" operator="greaterThan" stopIfTrue="1">
      <formula>0.0000001</formula>
    </cfRule>
  </conditionalFormatting>
  <conditionalFormatting sqref="J23">
    <cfRule type="cellIs" priority="283" dxfId="1" operator="equal" stopIfTrue="1">
      <formula>0</formula>
    </cfRule>
    <cfRule type="cellIs" priority="284" dxfId="2142" operator="greaterThan" stopIfTrue="1">
      <formula>0.0000001</formula>
    </cfRule>
  </conditionalFormatting>
  <conditionalFormatting sqref="H25">
    <cfRule type="cellIs" priority="85" dxfId="1" operator="equal" stopIfTrue="1">
      <formula>0</formula>
    </cfRule>
    <cfRule type="cellIs" priority="86" dxfId="2141" operator="greaterThan" stopIfTrue="1">
      <formula>0.0000001</formula>
    </cfRule>
  </conditionalFormatting>
  <conditionalFormatting sqref="H25">
    <cfRule type="cellIs" priority="81" dxfId="1" operator="equal" stopIfTrue="1">
      <formula>0</formula>
    </cfRule>
    <cfRule type="cellIs" priority="82" dxfId="2142" operator="greaterThan" stopIfTrue="1">
      <formula>0.0000001</formula>
    </cfRule>
  </conditionalFormatting>
  <conditionalFormatting sqref="H25">
    <cfRule type="cellIs" priority="75" dxfId="1" operator="equal" stopIfTrue="1">
      <formula>0</formula>
    </cfRule>
    <cfRule type="cellIs" priority="76" dxfId="2142" operator="greaterThan" stopIfTrue="1">
      <formula>0.0000001</formula>
    </cfRule>
  </conditionalFormatting>
  <conditionalFormatting sqref="H25">
    <cfRule type="cellIs" priority="71" dxfId="1" operator="equal" stopIfTrue="1">
      <formula>0</formula>
    </cfRule>
    <cfRule type="cellIs" priority="72" dxfId="2141" operator="greaterThan" stopIfTrue="1">
      <formula>0.0000001</formula>
    </cfRule>
  </conditionalFormatting>
  <conditionalFormatting sqref="H25">
    <cfRule type="cellIs" priority="67" dxfId="1" operator="equal" stopIfTrue="1">
      <formula>0</formula>
    </cfRule>
    <cfRule type="cellIs" priority="68" dxfId="2142" operator="greaterThan" stopIfTrue="1">
      <formula>0.0000001</formula>
    </cfRule>
  </conditionalFormatting>
  <conditionalFormatting sqref="H25">
    <cfRule type="cellIs" priority="61" dxfId="1" operator="equal" stopIfTrue="1">
      <formula>0</formula>
    </cfRule>
    <cfRule type="cellIs" priority="62" dxfId="2142" operator="greaterThan" stopIfTrue="1">
      <formula>0.0000001</formula>
    </cfRule>
  </conditionalFormatting>
  <conditionalFormatting sqref="H25">
    <cfRule type="cellIs" priority="57" dxfId="1" operator="equal" stopIfTrue="1">
      <formula>0</formula>
    </cfRule>
    <cfRule type="cellIs" priority="58" dxfId="2141" operator="greaterThan" stopIfTrue="1">
      <formula>0.0000001</formula>
    </cfRule>
  </conditionalFormatting>
  <conditionalFormatting sqref="H25">
    <cfRule type="cellIs" priority="55" dxfId="1" operator="equal" stopIfTrue="1">
      <formula>0</formula>
    </cfRule>
    <cfRule type="cellIs" priority="56" dxfId="2141" operator="greaterThan" stopIfTrue="1">
      <formula>0.0000001</formula>
    </cfRule>
  </conditionalFormatting>
  <conditionalFormatting sqref="H25">
    <cfRule type="cellIs" priority="53" dxfId="1" operator="equal" stopIfTrue="1">
      <formula>0</formula>
    </cfRule>
    <cfRule type="cellIs" priority="54" dxfId="2142" operator="greaterThan" stopIfTrue="1">
      <formula>0.0000001</formula>
    </cfRule>
  </conditionalFormatting>
  <conditionalFormatting sqref="H25">
    <cfRule type="cellIs" priority="51" dxfId="1" operator="equal" stopIfTrue="1">
      <formula>0</formula>
    </cfRule>
    <cfRule type="cellIs" priority="52" dxfId="2142" operator="greaterThan" stopIfTrue="1">
      <formula>0.0000001</formula>
    </cfRule>
  </conditionalFormatting>
  <conditionalFormatting sqref="H25">
    <cfRule type="cellIs" priority="49" dxfId="1" operator="equal" stopIfTrue="1">
      <formula>0</formula>
    </cfRule>
    <cfRule type="cellIs" priority="50" dxfId="2141" operator="greaterThan" stopIfTrue="1">
      <formula>0.0000001</formula>
    </cfRule>
  </conditionalFormatting>
  <conditionalFormatting sqref="H25">
    <cfRule type="cellIs" priority="47" dxfId="1" operator="equal" stopIfTrue="1">
      <formula>0</formula>
    </cfRule>
    <cfRule type="cellIs" priority="48" dxfId="2142" operator="greaterThan" stopIfTrue="1">
      <formula>0.0000001</formula>
    </cfRule>
  </conditionalFormatting>
  <conditionalFormatting sqref="H25">
    <cfRule type="cellIs" priority="45" dxfId="1" operator="equal" stopIfTrue="1">
      <formula>0</formula>
    </cfRule>
    <cfRule type="cellIs" priority="46" dxfId="2142" operator="greaterThan" stopIfTrue="1">
      <formula>0.0000001</formula>
    </cfRule>
  </conditionalFormatting>
  <conditionalFormatting sqref="I25">
    <cfRule type="cellIs" priority="41" dxfId="1" operator="equal" stopIfTrue="1">
      <formula>0</formula>
    </cfRule>
    <cfRule type="cellIs" priority="42" dxfId="2141" operator="greaterThan" stopIfTrue="1">
      <formula>0.0000001</formula>
    </cfRule>
  </conditionalFormatting>
  <conditionalFormatting sqref="I25">
    <cfRule type="cellIs" priority="37" dxfId="1" operator="equal" stopIfTrue="1">
      <formula>0</formula>
    </cfRule>
    <cfRule type="cellIs" priority="38" dxfId="2142" operator="greaterThan" stopIfTrue="1">
      <formula>0.0000001</formula>
    </cfRule>
  </conditionalFormatting>
  <conditionalFormatting sqref="I25">
    <cfRule type="cellIs" priority="31" dxfId="1" operator="equal" stopIfTrue="1">
      <formula>0</formula>
    </cfRule>
    <cfRule type="cellIs" priority="32" dxfId="2142" operator="greaterThan" stopIfTrue="1">
      <formula>0.0000001</formula>
    </cfRule>
  </conditionalFormatting>
  <conditionalFormatting sqref="I25">
    <cfRule type="cellIs" priority="27" dxfId="1" operator="equal" stopIfTrue="1">
      <formula>0</formula>
    </cfRule>
    <cfRule type="cellIs" priority="28" dxfId="2141" operator="greaterThan" stopIfTrue="1">
      <formula>0.0000001</formula>
    </cfRule>
  </conditionalFormatting>
  <conditionalFormatting sqref="I25">
    <cfRule type="cellIs" priority="25" dxfId="1" operator="equal" stopIfTrue="1">
      <formula>0</formula>
    </cfRule>
    <cfRule type="cellIs" priority="26" dxfId="2141" operator="greaterThan" stopIfTrue="1">
      <formula>0.0000001</formula>
    </cfRule>
  </conditionalFormatting>
  <conditionalFormatting sqref="I25">
    <cfRule type="cellIs" priority="23" dxfId="1" operator="equal" stopIfTrue="1">
      <formula>0</formula>
    </cfRule>
    <cfRule type="cellIs" priority="24" dxfId="2142" operator="greaterThan" stopIfTrue="1">
      <formula>0.0000001</formula>
    </cfRule>
  </conditionalFormatting>
  <conditionalFormatting sqref="I25">
    <cfRule type="cellIs" priority="21" dxfId="1" operator="equal" stopIfTrue="1">
      <formula>0</formula>
    </cfRule>
    <cfRule type="cellIs" priority="22" dxfId="2142" operator="greaterThan" stopIfTrue="1">
      <formula>0.0000001</formula>
    </cfRule>
  </conditionalFormatting>
  <conditionalFormatting sqref="I25">
    <cfRule type="cellIs" priority="19" dxfId="1" operator="equal" stopIfTrue="1">
      <formula>0</formula>
    </cfRule>
    <cfRule type="cellIs" priority="20" dxfId="2141" operator="greaterThan" stopIfTrue="1">
      <formula>0.0000001</formula>
    </cfRule>
  </conditionalFormatting>
  <conditionalFormatting sqref="I25">
    <cfRule type="cellIs" priority="17" dxfId="1" operator="equal" stopIfTrue="1">
      <formula>0</formula>
    </cfRule>
    <cfRule type="cellIs" priority="18" dxfId="2142" operator="greaterThan" stopIfTrue="1">
      <formula>0.0000001</formula>
    </cfRule>
  </conditionalFormatting>
  <conditionalFormatting sqref="I25">
    <cfRule type="cellIs" priority="15" dxfId="1" operator="equal" stopIfTrue="1">
      <formula>0</formula>
    </cfRule>
    <cfRule type="cellIs" priority="16" dxfId="2142" operator="greaterThan" stopIfTrue="1">
      <formula>0.0000001</formula>
    </cfRule>
  </conditionalFormatting>
  <conditionalFormatting sqref="I25">
    <cfRule type="cellIs" priority="13" dxfId="1" operator="equal" stopIfTrue="1">
      <formula>0</formula>
    </cfRule>
    <cfRule type="cellIs" priority="14" dxfId="2141" operator="greaterThan" stopIfTrue="1">
      <formula>0.0000001</formula>
    </cfRule>
  </conditionalFormatting>
  <conditionalFormatting sqref="I25">
    <cfRule type="cellIs" priority="11" dxfId="1" operator="equal" stopIfTrue="1">
      <formula>0</formula>
    </cfRule>
    <cfRule type="cellIs" priority="12" dxfId="2141" operator="greaterThan" stopIfTrue="1">
      <formula>0.0000001</formula>
    </cfRule>
  </conditionalFormatting>
  <conditionalFormatting sqref="I25">
    <cfRule type="cellIs" priority="9" dxfId="1" operator="equal" stopIfTrue="1">
      <formula>0</formula>
    </cfRule>
    <cfRule type="cellIs" priority="10" dxfId="2142" operator="greaterThan" stopIfTrue="1">
      <formula>0.0000001</formula>
    </cfRule>
  </conditionalFormatting>
  <conditionalFormatting sqref="I25">
    <cfRule type="cellIs" priority="7" dxfId="1" operator="equal" stopIfTrue="1">
      <formula>0</formula>
    </cfRule>
    <cfRule type="cellIs" priority="8" dxfId="2142" operator="greaterThan" stopIfTrue="1">
      <formula>0.0000001</formula>
    </cfRule>
  </conditionalFormatting>
  <conditionalFormatting sqref="I25">
    <cfRule type="cellIs" priority="5" dxfId="1" operator="equal" stopIfTrue="1">
      <formula>0</formula>
    </cfRule>
    <cfRule type="cellIs" priority="6" dxfId="2141" operator="greaterThan" stopIfTrue="1">
      <formula>0.0000001</formula>
    </cfRule>
  </conditionalFormatting>
  <conditionalFormatting sqref="I25">
    <cfRule type="cellIs" priority="3" dxfId="1" operator="equal" stopIfTrue="1">
      <formula>0</formula>
    </cfRule>
    <cfRule type="cellIs" priority="4" dxfId="2142" operator="greaterThan" stopIfTrue="1">
      <formula>0.0000001</formula>
    </cfRule>
  </conditionalFormatting>
  <conditionalFormatting sqref="I25">
    <cfRule type="cellIs" priority="1" dxfId="1" operator="equal" stopIfTrue="1">
      <formula>0</formula>
    </cfRule>
    <cfRule type="cellIs" priority="2" dxfId="2142" operator="greaterThan" stopIfTrue="1">
      <formula>0.0000001</formula>
    </cfRule>
  </conditionalFormatting>
  <conditionalFormatting sqref="H25">
    <cfRule type="cellIs" priority="83" dxfId="1" operator="equal" stopIfTrue="1">
      <formula>0</formula>
    </cfRule>
    <cfRule type="cellIs" priority="84" dxfId="2141" operator="greaterThan" stopIfTrue="1">
      <formula>0.0000001</formula>
    </cfRule>
  </conditionalFormatting>
  <conditionalFormatting sqref="H25">
    <cfRule type="cellIs" priority="79" dxfId="1" operator="equal" stopIfTrue="1">
      <formula>0</formula>
    </cfRule>
    <cfRule type="cellIs" priority="80" dxfId="2142" operator="greaterThan" stopIfTrue="1">
      <formula>0.0000001</formula>
    </cfRule>
  </conditionalFormatting>
  <conditionalFormatting sqref="H25">
    <cfRule type="cellIs" priority="77" dxfId="1" operator="equal" stopIfTrue="1">
      <formula>0</formula>
    </cfRule>
    <cfRule type="cellIs" priority="78" dxfId="2141" operator="greaterThan" stopIfTrue="1">
      <formula>0.0000001</formula>
    </cfRule>
  </conditionalFormatting>
  <conditionalFormatting sqref="H25">
    <cfRule type="cellIs" priority="73" dxfId="1" operator="equal" stopIfTrue="1">
      <formula>0</formula>
    </cfRule>
    <cfRule type="cellIs" priority="74" dxfId="2142" operator="greaterThan" stopIfTrue="1">
      <formula>0.0000001</formula>
    </cfRule>
  </conditionalFormatting>
  <conditionalFormatting sqref="G25">
    <cfRule type="cellIs" priority="113" dxfId="1" operator="equal" stopIfTrue="1">
      <formula>0</formula>
    </cfRule>
    <cfRule type="cellIs" priority="114" dxfId="2141" operator="greaterThan" stopIfTrue="1">
      <formula>0.0000001</formula>
    </cfRule>
  </conditionalFormatting>
  <conditionalFormatting sqref="G25">
    <cfRule type="cellIs" priority="111" dxfId="1" operator="equal" stopIfTrue="1">
      <formula>0</formula>
    </cfRule>
    <cfRule type="cellIs" priority="112" dxfId="2142" operator="greaterThan" stopIfTrue="1">
      <formula>0.0000001</formula>
    </cfRule>
  </conditionalFormatting>
  <conditionalFormatting sqref="G25">
    <cfRule type="cellIs" priority="109" dxfId="1" operator="equal" stopIfTrue="1">
      <formula>0</formula>
    </cfRule>
    <cfRule type="cellIs" priority="110" dxfId="2142" operator="greaterThan" stopIfTrue="1">
      <formula>0.0000001</formula>
    </cfRule>
  </conditionalFormatting>
  <conditionalFormatting sqref="G25">
    <cfRule type="cellIs" priority="107" dxfId="1" operator="equal" stopIfTrue="1">
      <formula>0</formula>
    </cfRule>
    <cfRule type="cellIs" priority="108" dxfId="2141" operator="greaterThan" stopIfTrue="1">
      <formula>0.0000001</formula>
    </cfRule>
  </conditionalFormatting>
  <conditionalFormatting sqref="G25">
    <cfRule type="cellIs" priority="103" dxfId="1" operator="equal" stopIfTrue="1">
      <formula>0</formula>
    </cfRule>
    <cfRule type="cellIs" priority="104" dxfId="2142" operator="greaterThan" stopIfTrue="1">
      <formula>0.0000001</formula>
    </cfRule>
  </conditionalFormatting>
  <conditionalFormatting sqref="G25">
    <cfRule type="cellIs" priority="99" dxfId="1" operator="equal" stopIfTrue="1">
      <formula>0</formula>
    </cfRule>
    <cfRule type="cellIs" priority="100" dxfId="2141" operator="greaterThan" stopIfTrue="1">
      <formula>0.0000001</formula>
    </cfRule>
  </conditionalFormatting>
  <conditionalFormatting sqref="G25">
    <cfRule type="cellIs" priority="97" dxfId="1" operator="equal" stopIfTrue="1">
      <formula>0</formula>
    </cfRule>
    <cfRule type="cellIs" priority="98" dxfId="2142" operator="greaterThan" stopIfTrue="1">
      <formula>0.0000001</formula>
    </cfRule>
  </conditionalFormatting>
  <conditionalFormatting sqref="G25">
    <cfRule type="cellIs" priority="95" dxfId="1" operator="equal" stopIfTrue="1">
      <formula>0</formula>
    </cfRule>
    <cfRule type="cellIs" priority="96" dxfId="2142" operator="greaterThan" stopIfTrue="1">
      <formula>0.0000001</formula>
    </cfRule>
  </conditionalFormatting>
  <conditionalFormatting sqref="G25">
    <cfRule type="cellIs" priority="93" dxfId="1" operator="equal" stopIfTrue="1">
      <formula>0</formula>
    </cfRule>
    <cfRule type="cellIs" priority="94" dxfId="2141" operator="greaterThan" stopIfTrue="1">
      <formula>0.0000001</formula>
    </cfRule>
  </conditionalFormatting>
  <conditionalFormatting sqref="G25">
    <cfRule type="cellIs" priority="89" dxfId="1" operator="equal" stopIfTrue="1">
      <formula>0</formula>
    </cfRule>
    <cfRule type="cellIs" priority="90" dxfId="2142" operator="greaterThan" stopIfTrue="1">
      <formula>0.0000001</formula>
    </cfRule>
  </conditionalFormatting>
  <conditionalFormatting sqref="G25">
    <cfRule type="cellIs" priority="119" dxfId="1" operator="equal" stopIfTrue="1">
      <formula>0</formula>
    </cfRule>
    <cfRule type="cellIs" priority="120" dxfId="2142" operator="greaterThan" stopIfTrue="1">
      <formula>0.0000001</formula>
    </cfRule>
  </conditionalFormatting>
  <conditionalFormatting sqref="G25">
    <cfRule type="cellIs" priority="105" dxfId="1" operator="equal" stopIfTrue="1">
      <formula>0</formula>
    </cfRule>
    <cfRule type="cellIs" priority="106" dxfId="2142" operator="greaterThan" stopIfTrue="1">
      <formula>0.0000001</formula>
    </cfRule>
  </conditionalFormatting>
  <conditionalFormatting sqref="G25">
    <cfRule type="cellIs" priority="91" dxfId="1" operator="equal" stopIfTrue="1">
      <formula>0</formula>
    </cfRule>
    <cfRule type="cellIs" priority="92" dxfId="2142" operator="greaterThan" stopIfTrue="1">
      <formula>0.0000001</formula>
    </cfRule>
  </conditionalFormatting>
  <conditionalFormatting sqref="G25">
    <cfRule type="cellIs" priority="129" dxfId="1" operator="equal" stopIfTrue="1">
      <formula>0</formula>
    </cfRule>
    <cfRule type="cellIs" priority="130" dxfId="2141" operator="greaterThan" stopIfTrue="1">
      <formula>0.0000001</formula>
    </cfRule>
  </conditionalFormatting>
  <conditionalFormatting sqref="G25">
    <cfRule type="cellIs" priority="127" dxfId="1" operator="equal" stopIfTrue="1">
      <formula>0</formula>
    </cfRule>
    <cfRule type="cellIs" priority="128" dxfId="2141" operator="greaterThan" stopIfTrue="1">
      <formula>0.0000001</formula>
    </cfRule>
  </conditionalFormatting>
  <conditionalFormatting sqref="G25">
    <cfRule type="cellIs" priority="125" dxfId="1" operator="equal" stopIfTrue="1">
      <formula>0</formula>
    </cfRule>
    <cfRule type="cellIs" priority="126" dxfId="2142" operator="greaterThan" stopIfTrue="1">
      <formula>0.0000001</formula>
    </cfRule>
  </conditionalFormatting>
  <conditionalFormatting sqref="G25">
    <cfRule type="cellIs" priority="123" dxfId="1" operator="equal" stopIfTrue="1">
      <formula>0</formula>
    </cfRule>
    <cfRule type="cellIs" priority="124" dxfId="2142" operator="greaterThan" stopIfTrue="1">
      <formula>0.0000001</formula>
    </cfRule>
  </conditionalFormatting>
  <conditionalFormatting sqref="G25">
    <cfRule type="cellIs" priority="121" dxfId="1" operator="equal" stopIfTrue="1">
      <formula>0</formula>
    </cfRule>
    <cfRule type="cellIs" priority="122" dxfId="2141" operator="greaterThan" stopIfTrue="1">
      <formula>0.0000001</formula>
    </cfRule>
  </conditionalFormatting>
  <conditionalFormatting sqref="G25">
    <cfRule type="cellIs" priority="117" dxfId="1" operator="equal" stopIfTrue="1">
      <formula>0</formula>
    </cfRule>
    <cfRule type="cellIs" priority="118" dxfId="2142" operator="greaterThan" stopIfTrue="1">
      <formula>0.0000001</formula>
    </cfRule>
  </conditionalFormatting>
  <conditionalFormatting sqref="G25">
    <cfRule type="cellIs" priority="115" dxfId="1" operator="equal" stopIfTrue="1">
      <formula>0</formula>
    </cfRule>
    <cfRule type="cellIs" priority="116" dxfId="2141" operator="greaterThan" stopIfTrue="1">
      <formula>0.0000001</formula>
    </cfRule>
  </conditionalFormatting>
  <conditionalFormatting sqref="G25">
    <cfRule type="cellIs" priority="131" dxfId="1" operator="equal" stopIfTrue="1">
      <formula>0</formula>
    </cfRule>
    <cfRule type="cellIs" priority="132" dxfId="2140" operator="greaterThan" stopIfTrue="1">
      <formula>0.0000001</formula>
    </cfRule>
  </conditionalFormatting>
  <conditionalFormatting sqref="G25">
    <cfRule type="cellIs" priority="101" dxfId="1" operator="equal" stopIfTrue="1">
      <formula>0</formula>
    </cfRule>
    <cfRule type="cellIs" priority="102" dxfId="2141" operator="greaterThan" stopIfTrue="1">
      <formula>0.0000001</formula>
    </cfRule>
  </conditionalFormatting>
  <conditionalFormatting sqref="H25">
    <cfRule type="cellIs" priority="87" dxfId="1" operator="equal" stopIfTrue="1">
      <formula>0</formula>
    </cfRule>
    <cfRule type="cellIs" priority="88" dxfId="2140" operator="greaterThan" stopIfTrue="1">
      <formula>0.0000001</formula>
    </cfRule>
  </conditionalFormatting>
  <conditionalFormatting sqref="H25">
    <cfRule type="cellIs" priority="69" dxfId="1" operator="equal" stopIfTrue="1">
      <formula>0</formula>
    </cfRule>
    <cfRule type="cellIs" priority="70" dxfId="2141" operator="greaterThan" stopIfTrue="1">
      <formula>0.0000001</formula>
    </cfRule>
  </conditionalFormatting>
  <conditionalFormatting sqref="H25">
    <cfRule type="cellIs" priority="65" dxfId="1" operator="equal" stopIfTrue="1">
      <formula>0</formula>
    </cfRule>
    <cfRule type="cellIs" priority="66" dxfId="2142" operator="greaterThan" stopIfTrue="1">
      <formula>0.0000001</formula>
    </cfRule>
  </conditionalFormatting>
  <conditionalFormatting sqref="H25">
    <cfRule type="cellIs" priority="63" dxfId="1" operator="equal" stopIfTrue="1">
      <formula>0</formula>
    </cfRule>
    <cfRule type="cellIs" priority="64" dxfId="2141" operator="greaterThan" stopIfTrue="1">
      <formula>0.0000001</formula>
    </cfRule>
  </conditionalFormatting>
  <conditionalFormatting sqref="H25">
    <cfRule type="cellIs" priority="59" dxfId="1" operator="equal" stopIfTrue="1">
      <formula>0</formula>
    </cfRule>
    <cfRule type="cellIs" priority="60" dxfId="2142" operator="greaterThan" stopIfTrue="1">
      <formula>0.0000001</formula>
    </cfRule>
  </conditionalFormatting>
  <conditionalFormatting sqref="I25">
    <cfRule type="cellIs" priority="43" dxfId="1" operator="equal" stopIfTrue="1">
      <formula>0</formula>
    </cfRule>
    <cfRule type="cellIs" priority="44" dxfId="2140" operator="greaterThan" stopIfTrue="1">
      <formula>0.0000001</formula>
    </cfRule>
  </conditionalFormatting>
  <conditionalFormatting sqref="I25">
    <cfRule type="cellIs" priority="39" dxfId="1" operator="equal" stopIfTrue="1">
      <formula>0</formula>
    </cfRule>
    <cfRule type="cellIs" priority="40" dxfId="2141" operator="greaterThan" stopIfTrue="1">
      <formula>0.0000001</formula>
    </cfRule>
  </conditionalFormatting>
  <conditionalFormatting sqref="I25">
    <cfRule type="cellIs" priority="35" dxfId="1" operator="equal" stopIfTrue="1">
      <formula>0</formula>
    </cfRule>
    <cfRule type="cellIs" priority="36" dxfId="2142" operator="greaterThan" stopIfTrue="1">
      <formula>0.0000001</formula>
    </cfRule>
  </conditionalFormatting>
  <conditionalFormatting sqref="I25">
    <cfRule type="cellIs" priority="33" dxfId="1" operator="equal" stopIfTrue="1">
      <formula>0</formula>
    </cfRule>
    <cfRule type="cellIs" priority="34" dxfId="2141" operator="greaterThan" stopIfTrue="1">
      <formula>0.0000001</formula>
    </cfRule>
  </conditionalFormatting>
  <conditionalFormatting sqref="I25">
    <cfRule type="cellIs" priority="29" dxfId="1" operator="equal" stopIfTrue="1">
      <formula>0</formula>
    </cfRule>
    <cfRule type="cellIs" priority="30" dxfId="2142" operator="greaterThan" stopIfTrue="1">
      <formula>0.0000001</formula>
    </cfRule>
  </conditionalFormatting>
  <printOptions horizontalCentered="1"/>
  <pageMargins left="0.3937007874015748" right="0.3937007874015748" top="0.35433070866141736" bottom="0.35433070866141736" header="0.31496062992125984" footer="0.31496062992125984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</dc:creator>
  <cp:keywords/>
  <dc:description/>
  <cp:lastModifiedBy>Erica Sotto</cp:lastModifiedBy>
  <cp:lastPrinted>2019-10-21T19:03:10Z</cp:lastPrinted>
  <dcterms:created xsi:type="dcterms:W3CDTF">2017-01-12T18:28:45Z</dcterms:created>
  <dcterms:modified xsi:type="dcterms:W3CDTF">2019-11-08T14:42:08Z</dcterms:modified>
  <cp:category/>
  <cp:version/>
  <cp:contentType/>
  <cp:contentStatus/>
</cp:coreProperties>
</file>